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5" windowHeight="12090" activeTab="4"/>
  </bookViews>
  <sheets>
    <sheet name="REKAPITULACE" sheetId="4" r:id="rId1"/>
    <sheet name="SO 1 ODBAHNĚNÍ" sheetId="6" r:id="rId2"/>
    <sheet name="SO 2 STAVEBNÍ ÚPRAVY" sheetId="1" r:id="rId3"/>
    <sheet name="VÝKAZ VÝMĚR" sheetId="2" r:id="rId4"/>
    <sheet name="BILANCE ZEMNÍCH PRACÍ" sheetId="3" r:id="rId5"/>
  </sheets>
  <definedNames>
    <definedName name="_xlnm.Print_Area" localSheetId="4">'BILANCE ZEMNÍCH PRACÍ'!$A$1:$F$20</definedName>
    <definedName name="_xlnm.Print_Area" localSheetId="1">'SO 1 ODBAHNĚNÍ'!$A$1:$I$25</definedName>
    <definedName name="_xlnm.Print_Area" localSheetId="2">'SO 2 STAVEBNÍ ÚPRAVY'!$A$1:$I$194</definedName>
    <definedName name="_xlnm.Print_Area" localSheetId="3">'VÝKAZ VÝMĚR'!$A$1:$K$44</definedName>
  </definedNames>
  <calcPr calcId="145621"/>
</workbook>
</file>

<file path=xl/calcChain.xml><?xml version="1.0" encoding="utf-8"?>
<calcChain xmlns="http://schemas.openxmlformats.org/spreadsheetml/2006/main">
  <c r="I157" i="1" l="1"/>
  <c r="G157" i="1"/>
  <c r="I154" i="1"/>
  <c r="G154" i="1"/>
  <c r="I152" i="1" l="1"/>
  <c r="G152" i="1"/>
  <c r="G17" i="6" l="1"/>
  <c r="I20" i="6"/>
  <c r="G15" i="6"/>
  <c r="G13" i="6"/>
  <c r="G11" i="6"/>
  <c r="G9" i="6"/>
  <c r="G20" i="6" l="1"/>
  <c r="B8" i="4" l="1"/>
  <c r="B7" i="4"/>
  <c r="B9" i="4" l="1"/>
  <c r="B10" i="4" s="1"/>
  <c r="B11" i="4" l="1"/>
  <c r="G62" i="1"/>
  <c r="I189" i="1"/>
  <c r="G189" i="1"/>
  <c r="I183" i="1"/>
  <c r="G186" i="1"/>
  <c r="G183" i="1"/>
  <c r="G180" i="1"/>
  <c r="G177" i="1"/>
  <c r="G174" i="1"/>
  <c r="I149" i="1"/>
  <c r="G167" i="1"/>
  <c r="G165" i="1"/>
  <c r="G163" i="1"/>
  <c r="G161" i="1"/>
  <c r="G149" i="1"/>
  <c r="I147" i="1"/>
  <c r="I144" i="1"/>
  <c r="G147" i="1"/>
  <c r="G144" i="1"/>
  <c r="I140" i="1" l="1"/>
  <c r="G140" i="1"/>
  <c r="I136" i="1"/>
  <c r="I133" i="1"/>
  <c r="I130" i="1"/>
  <c r="I127" i="1"/>
  <c r="I121" i="1"/>
  <c r="I118" i="1"/>
  <c r="I115" i="1"/>
  <c r="I111" i="1"/>
  <c r="I109" i="1"/>
  <c r="I106" i="1"/>
  <c r="I103" i="1"/>
  <c r="G136" i="1"/>
  <c r="G133" i="1"/>
  <c r="G130" i="1"/>
  <c r="G127" i="1"/>
  <c r="G124" i="1"/>
  <c r="G121" i="1"/>
  <c r="G118" i="1"/>
  <c r="G115" i="1"/>
  <c r="G111" i="1" l="1"/>
  <c r="G109" i="1"/>
  <c r="G106" i="1"/>
  <c r="G103" i="1"/>
  <c r="I100" i="1"/>
  <c r="G100" i="1"/>
  <c r="G96" i="1"/>
  <c r="G93" i="1"/>
  <c r="G90" i="1"/>
  <c r="G86" i="1"/>
  <c r="G84" i="1"/>
  <c r="G81" i="1"/>
  <c r="I39" i="2"/>
  <c r="J39" i="2" s="1"/>
  <c r="K39" i="2" s="1"/>
  <c r="E39" i="2"/>
  <c r="F39" i="2" s="1"/>
  <c r="G39" i="2" s="1"/>
  <c r="I37" i="2"/>
  <c r="J37" i="2" s="1"/>
  <c r="K37" i="2" s="1"/>
  <c r="E37" i="2"/>
  <c r="F37" i="2" s="1"/>
  <c r="G37" i="2" s="1"/>
  <c r="I35" i="2"/>
  <c r="J35" i="2" s="1"/>
  <c r="K35" i="2" s="1"/>
  <c r="E35" i="2"/>
  <c r="F35" i="2" s="1"/>
  <c r="G35" i="2" s="1"/>
  <c r="I33" i="2"/>
  <c r="J33" i="2" s="1"/>
  <c r="K33" i="2" s="1"/>
  <c r="E33" i="2"/>
  <c r="F33" i="2" s="1"/>
  <c r="G33" i="2" s="1"/>
  <c r="I31" i="2"/>
  <c r="J31" i="2" s="1"/>
  <c r="K31" i="2" s="1"/>
  <c r="E31" i="2"/>
  <c r="F31" i="2" s="1"/>
  <c r="G31" i="2" s="1"/>
  <c r="I18" i="2"/>
  <c r="J18" i="2" s="1"/>
  <c r="K18" i="2" s="1"/>
  <c r="E18" i="2"/>
  <c r="F18" i="2" s="1"/>
  <c r="G18" i="2" s="1"/>
  <c r="I16" i="2"/>
  <c r="J16" i="2" s="1"/>
  <c r="K16" i="2" s="1"/>
  <c r="E16" i="2"/>
  <c r="F16" i="2" s="1"/>
  <c r="G16" i="2" s="1"/>
  <c r="I14" i="2"/>
  <c r="J14" i="2" s="1"/>
  <c r="K14" i="2" s="1"/>
  <c r="E14" i="2"/>
  <c r="F14" i="2" s="1"/>
  <c r="G14" i="2" s="1"/>
  <c r="I12" i="2"/>
  <c r="J12" i="2" s="1"/>
  <c r="K12" i="2" s="1"/>
  <c r="E12" i="2"/>
  <c r="F12" i="2" s="1"/>
  <c r="G12" i="2" s="1"/>
  <c r="I10" i="2"/>
  <c r="J10" i="2" s="1"/>
  <c r="K10" i="2" s="1"/>
  <c r="E10" i="2"/>
  <c r="F10" i="2" s="1"/>
  <c r="G10" i="2" s="1"/>
  <c r="G42" i="2" l="1"/>
  <c r="G43" i="2" s="1"/>
  <c r="K42" i="2"/>
  <c r="K43" i="2" s="1"/>
  <c r="K21" i="2"/>
  <c r="K22" i="2" s="1"/>
  <c r="G21" i="2"/>
  <c r="G22" i="2" s="1"/>
  <c r="G78" i="1"/>
  <c r="G74" i="1"/>
  <c r="G71" i="1"/>
  <c r="G68" i="1"/>
  <c r="G65" i="1"/>
  <c r="G59" i="1"/>
  <c r="G56" i="1"/>
  <c r="G50" i="1"/>
  <c r="G47" i="1"/>
  <c r="G45" i="1"/>
  <c r="I42" i="1"/>
  <c r="G42" i="1"/>
  <c r="G40" i="1"/>
  <c r="I37" i="1"/>
  <c r="G37" i="1"/>
  <c r="G35" i="1"/>
  <c r="G32" i="1"/>
  <c r="G30" i="1"/>
  <c r="G27" i="1"/>
  <c r="G25" i="1"/>
  <c r="G53" i="1"/>
  <c r="G22" i="1"/>
  <c r="I9" i="1"/>
  <c r="I194" i="1" s="1"/>
  <c r="E192" i="1" s="1"/>
  <c r="G192" i="1" s="1"/>
  <c r="G19" i="1"/>
  <c r="G17" i="1"/>
  <c r="G14" i="1"/>
  <c r="G12" i="1"/>
  <c r="G9" i="1"/>
  <c r="G194" i="1" l="1"/>
</calcChain>
</file>

<file path=xl/sharedStrings.xml><?xml version="1.0" encoding="utf-8"?>
<sst xmlns="http://schemas.openxmlformats.org/spreadsheetml/2006/main" count="488" uniqueCount="313">
  <si>
    <t>Poř.</t>
  </si>
  <si>
    <t>Ceník</t>
  </si>
  <si>
    <t>Popis oceněných prací</t>
  </si>
  <si>
    <t>Měrná</t>
  </si>
  <si>
    <t>Množství</t>
  </si>
  <si>
    <t>Cena prací</t>
  </si>
  <si>
    <t>Hmotnost</t>
  </si>
  <si>
    <t>čís.</t>
  </si>
  <si>
    <t>položka</t>
  </si>
  <si>
    <t>jednotka</t>
  </si>
  <si>
    <t>jednotlivě</t>
  </si>
  <si>
    <t>celkem</t>
  </si>
  <si>
    <t>Kč/mj</t>
  </si>
  <si>
    <t>Kč</t>
  </si>
  <si>
    <t>t/mj</t>
  </si>
  <si>
    <t>t</t>
  </si>
  <si>
    <t>800-1</t>
  </si>
  <si>
    <t>1. ZEMNÍ PRÁCE</t>
  </si>
  <si>
    <t>1.</t>
  </si>
  <si>
    <t>115 10-1201</t>
  </si>
  <si>
    <t>Čerpání vody &lt;10m, &lt;500 l/min.</t>
  </si>
  <si>
    <t>hod</t>
  </si>
  <si>
    <t>10 dnů * 4 hod.</t>
  </si>
  <si>
    <t>2.</t>
  </si>
  <si>
    <t>115 10-1301</t>
  </si>
  <si>
    <t>Pohotovost záložní čerpací soupravy</t>
  </si>
  <si>
    <t>den</t>
  </si>
  <si>
    <t>3.</t>
  </si>
  <si>
    <t>m</t>
  </si>
  <si>
    <t>4.</t>
  </si>
  <si>
    <t>m3</t>
  </si>
  <si>
    <t>5.</t>
  </si>
  <si>
    <t>122 20-1101</t>
  </si>
  <si>
    <t>6.</t>
  </si>
  <si>
    <t>162 20-1102</t>
  </si>
  <si>
    <t>Vodorovné přemístění výkopku &lt;50 m</t>
  </si>
  <si>
    <t>7.</t>
  </si>
  <si>
    <t>8.</t>
  </si>
  <si>
    <t>171 10-1101</t>
  </si>
  <si>
    <t>Uložení sypaniny do násypů zhutněných &lt;95%PS</t>
  </si>
  <si>
    <t>9.</t>
  </si>
  <si>
    <t>171 20-1101</t>
  </si>
  <si>
    <t>Uložení sypaniny do násypů nezhutněných</t>
  </si>
  <si>
    <t>10.</t>
  </si>
  <si>
    <t>123 10-2101</t>
  </si>
  <si>
    <t>Vykopávky zářezů pro podz.vedení, hor.3, &lt;1000 m3</t>
  </si>
  <si>
    <t>11.</t>
  </si>
  <si>
    <t>123 20-2109</t>
  </si>
  <si>
    <t>Příplatek za lepivost</t>
  </si>
  <si>
    <t>12.</t>
  </si>
  <si>
    <t>172 10-3103</t>
  </si>
  <si>
    <t>823-1</t>
  </si>
  <si>
    <t>13.</t>
  </si>
  <si>
    <t>181 41-1121</t>
  </si>
  <si>
    <t>Založení trávníku lučního rovina</t>
  </si>
  <si>
    <t>m2</t>
  </si>
  <si>
    <t>14.</t>
  </si>
  <si>
    <t>Specifikace</t>
  </si>
  <si>
    <t>kg</t>
  </si>
  <si>
    <t>832-1</t>
  </si>
  <si>
    <t>3. SVISLÉ KONSTRUKCE</t>
  </si>
  <si>
    <t>15.</t>
  </si>
  <si>
    <t>16.</t>
  </si>
  <si>
    <t>321 31-1112</t>
  </si>
  <si>
    <t>Kce beton vodostavební prostý V4-B20</t>
  </si>
  <si>
    <t>17.</t>
  </si>
  <si>
    <t>321 32-1116</t>
  </si>
  <si>
    <t>Kce beton vodostavební železový C30/37 XF4</t>
  </si>
  <si>
    <t>18.</t>
  </si>
  <si>
    <t>321 35-1010</t>
  </si>
  <si>
    <t>Bednění ploch rovinných - zřízení</t>
  </si>
  <si>
    <t>19.</t>
  </si>
  <si>
    <t>321 35-2010</t>
  </si>
  <si>
    <t>Bednění ploch rovinných - odstranění</t>
  </si>
  <si>
    <t>20.</t>
  </si>
  <si>
    <t>321 36-8211</t>
  </si>
  <si>
    <t>Výztuž ŽB kcí - svařované sítě</t>
  </si>
  <si>
    <t>4. VODOROVNÉ KONSTRUKCE</t>
  </si>
  <si>
    <t>21.</t>
  </si>
  <si>
    <t>463 21-21</t>
  </si>
  <si>
    <t>Rovnanina LK s vyplněním dutin těž.kamenivem</t>
  </si>
  <si>
    <t>827-1</t>
  </si>
  <si>
    <t>8. TRUBNÍ VEDENÍ</t>
  </si>
  <si>
    <t>22.</t>
  </si>
  <si>
    <t>ks</t>
  </si>
  <si>
    <t>23.</t>
  </si>
  <si>
    <t>24.</t>
  </si>
  <si>
    <t>25.</t>
  </si>
  <si>
    <t>26.</t>
  </si>
  <si>
    <t>27.</t>
  </si>
  <si>
    <t>9. OSTATNÍ PRÁCE A KONSTRUKCE</t>
  </si>
  <si>
    <t>28.</t>
  </si>
  <si>
    <t>Soubor</t>
  </si>
  <si>
    <t>Dřevěný požerák dubový otevřený, dvojitý, stěny 50mm, světlost 325/300 - dodání, osazení</t>
  </si>
  <si>
    <t>29.</t>
  </si>
  <si>
    <t>30.</t>
  </si>
  <si>
    <t>31.</t>
  </si>
  <si>
    <t>934 95-6122</t>
  </si>
  <si>
    <t>Dřevěná hradítka dubová 30mm včetně kování</t>
  </si>
  <si>
    <t>32.</t>
  </si>
  <si>
    <t>Dřevěná manipulační lávka dubová z fošen, šířka 600, zábradlí 1000 - dodání, osazení</t>
  </si>
  <si>
    <t>33.</t>
  </si>
  <si>
    <t>34.</t>
  </si>
  <si>
    <t>SO 2 CELKEM</t>
  </si>
  <si>
    <t>Odkopávky a prokopávky nezapažené, hor.3, &lt;100 m3</t>
  </si>
  <si>
    <t>Gabiony 70*1,2*0,8</t>
  </si>
  <si>
    <t>122 20-1401</t>
  </si>
  <si>
    <t>Vykopávky v zemnících na suchu</t>
  </si>
  <si>
    <t>131 30-1201</t>
  </si>
  <si>
    <t>Hloubení zapažených jam, hor.4, &lt;100 m3</t>
  </si>
  <si>
    <t xml:space="preserve">DF.6. = 2,60*2,60*2,00 </t>
  </si>
  <si>
    <t>131 30-1209</t>
  </si>
  <si>
    <t>132 20-1101</t>
  </si>
  <si>
    <t>Hloubení rýh &lt;600 mm, hor.3, &lt;100 m3</t>
  </si>
  <si>
    <t>D.4. = 0,6*1,00*78,00</t>
  </si>
  <si>
    <t>132 20-1109</t>
  </si>
  <si>
    <t>132 30-1201</t>
  </si>
  <si>
    <t>Hloubení rýh &lt;2000 mm, hor.4, &lt;100 m3</t>
  </si>
  <si>
    <t>Gabiony 70*0,5*0,8</t>
  </si>
  <si>
    <t>132 30-1209</t>
  </si>
  <si>
    <t>151 20-1201</t>
  </si>
  <si>
    <t>Zřízení pažení stěn výkopu</t>
  </si>
  <si>
    <t>D.6. = 4*2,6*2,00</t>
  </si>
  <si>
    <t>151 10-1211</t>
  </si>
  <si>
    <t>Odstranění pažení stěn výkopu</t>
  </si>
  <si>
    <t>151 10-1301</t>
  </si>
  <si>
    <t>Zřízení rozepření zapažených stěn výkopu</t>
  </si>
  <si>
    <t>151 10-1311</t>
  </si>
  <si>
    <t>Odstranění rozepření zapažených stěn výkopu</t>
  </si>
  <si>
    <t>161 10-1101</t>
  </si>
  <si>
    <t>Svislé přemístění výkopku &lt;2,5 m</t>
  </si>
  <si>
    <t>pol.8</t>
  </si>
  <si>
    <t>162 20-1101</t>
  </si>
  <si>
    <t>VV - násyp hutněný</t>
  </si>
  <si>
    <t>D.4. = 43,00*0,50*5,00</t>
  </si>
  <si>
    <t>MOKŘAD V OBJEKTU ÚSES - LBC HODONICKÁ NIVA</t>
  </si>
  <si>
    <t>162 30-1102</t>
  </si>
  <si>
    <t>Vodorovné přemístění výkopku &lt;1 km</t>
  </si>
  <si>
    <t>174 10-1101</t>
  </si>
  <si>
    <t>Zásyp jam sypaninou se zhutněním kolem objektů</t>
  </si>
  <si>
    <t>174 20-1101</t>
  </si>
  <si>
    <t>Zásyp sypaninou bez zhutnění rýh</t>
  </si>
  <si>
    <t>175 10-1101</t>
  </si>
  <si>
    <t>Obsypání potrubí</t>
  </si>
  <si>
    <t>D.4. = 78,00*0,60*0,40</t>
  </si>
  <si>
    <t>pol.8-25 = 47-19</t>
  </si>
  <si>
    <t>181 95-1101</t>
  </si>
  <si>
    <t>Úprava pláně bez zhutnění</t>
  </si>
  <si>
    <t>VV + plochy narušené provozem stavby (odhad)</t>
  </si>
  <si>
    <t>182 20-1101</t>
  </si>
  <si>
    <t>Svahování násypů</t>
  </si>
  <si>
    <t>VV</t>
  </si>
  <si>
    <t>D.7.</t>
  </si>
  <si>
    <t>Zřízení těsnícího jádra &lt;3 m</t>
  </si>
  <si>
    <t>pol.26</t>
  </si>
  <si>
    <t>Založení trávníku lučního svah &lt;1:5</t>
  </si>
  <si>
    <t>181 41-1122</t>
  </si>
  <si>
    <t>Vodorovné přemístění výkopku &lt;20 m</t>
  </si>
  <si>
    <t>pol.30</t>
  </si>
  <si>
    <t>VÝKAZ VÝMĚR</t>
  </si>
  <si>
    <t>Profil</t>
  </si>
  <si>
    <t>Staničení</t>
  </si>
  <si>
    <t>Vzdálenost</t>
  </si>
  <si>
    <t>Násyp hutněný (NH)</t>
  </si>
  <si>
    <t>km</t>
  </si>
  <si>
    <t>součet</t>
  </si>
  <si>
    <t>průměrně</t>
  </si>
  <si>
    <t>ZÚ</t>
  </si>
  <si>
    <t>KÚ</t>
  </si>
  <si>
    <t>Součet</t>
  </si>
  <si>
    <t>Nepředvídané</t>
  </si>
  <si>
    <t>CELKEM</t>
  </si>
  <si>
    <t>Výkop (V)</t>
  </si>
  <si>
    <t>Úprava pláně (UP)</t>
  </si>
  <si>
    <t>Svahování násypů (SN)</t>
  </si>
  <si>
    <t>pol. 29</t>
  </si>
  <si>
    <r>
      <rPr>
        <sz val="11"/>
        <rFont val="Calibri"/>
        <family val="2"/>
        <charset val="238"/>
        <scheme val="minor"/>
      </rPr>
      <t>175</t>
    </r>
    <r>
      <rPr>
        <sz val="11"/>
        <color theme="1"/>
        <rFont val="Calibri"/>
        <family val="2"/>
        <charset val="238"/>
        <scheme val="minor"/>
      </rPr>
      <t>+500</t>
    </r>
  </si>
  <si>
    <t>pol.25</t>
  </si>
  <si>
    <t>(0,0675+0,02)*150*1,03</t>
  </si>
  <si>
    <t>122 20-1109</t>
  </si>
  <si>
    <t>Položka rozpočtu</t>
  </si>
  <si>
    <t>Název prací</t>
  </si>
  <si>
    <t>Výkop</t>
  </si>
  <si>
    <t>Násyp</t>
  </si>
  <si>
    <t>Rozdíl</t>
  </si>
  <si>
    <t>Poznámka</t>
  </si>
  <si>
    <t>gabiony - odkopávky</t>
  </si>
  <si>
    <t>odběrný objekt - stavební jáma</t>
  </si>
  <si>
    <t>přivaděč - stavební rýha</t>
  </si>
  <si>
    <t>gabiony - základová rýha</t>
  </si>
  <si>
    <t>zemní hrázka</t>
  </si>
  <si>
    <t>přivaděč - navýšení terénu</t>
  </si>
  <si>
    <t>1)</t>
  </si>
  <si>
    <t>odběrný objekty - zásyp stavební jámy</t>
  </si>
  <si>
    <t>přivaděč - zásyp rýhy</t>
  </si>
  <si>
    <t>přivaděč - obsyp potrubí</t>
  </si>
  <si>
    <t>výpust - stavební rýha</t>
  </si>
  <si>
    <t>Celkem</t>
  </si>
  <si>
    <t>SO 2 - BILANCE ZEMNÍCH PRACÍ</t>
  </si>
  <si>
    <t>D.6.+D.7. = 0,5+0,5</t>
  </si>
  <si>
    <t>D.6.+D.7. = 1,7+1,5</t>
  </si>
  <si>
    <t>D.6.+D.7. = 24,6+5,6</t>
  </si>
  <si>
    <t>D.6.+D.7. = 0,095+0,036</t>
  </si>
  <si>
    <t xml:space="preserve">D.4.+D.7. = 1,0+1,0 </t>
  </si>
  <si>
    <t>35.</t>
  </si>
  <si>
    <t>36.</t>
  </si>
  <si>
    <t>37.</t>
  </si>
  <si>
    <t>38.</t>
  </si>
  <si>
    <t>39.</t>
  </si>
  <si>
    <t>451 31-1531</t>
  </si>
  <si>
    <t>Podklad pod dlažbu beton vodostavební V4-B20 200 mm</t>
  </si>
  <si>
    <t>D.6.</t>
  </si>
  <si>
    <t>451 56-1112</t>
  </si>
  <si>
    <t>Lože z kameniva drceného drobného 150 mm</t>
  </si>
  <si>
    <t>D.8. = 70*0,8</t>
  </si>
  <si>
    <t>40.</t>
  </si>
  <si>
    <t>457 97-1121</t>
  </si>
  <si>
    <t>Zřízení vrstvy z geotextilie &lt;35°, &lt;3m</t>
  </si>
  <si>
    <t>D.7.+D.8. = 2,7+25*(0,5+2,0)*0,5+45*2,0</t>
  </si>
  <si>
    <t>41.</t>
  </si>
  <si>
    <t>Geotextilie filtrační 400 g/m2</t>
  </si>
  <si>
    <t>124*1,2</t>
  </si>
  <si>
    <t>42.</t>
  </si>
  <si>
    <t>461 21-1111</t>
  </si>
  <si>
    <t>Opevnění z drátěných košů</t>
  </si>
  <si>
    <t>D.8. = 25*(0,4+1,6)*0,5+45*1,6</t>
  </si>
  <si>
    <t>465 51-1127</t>
  </si>
  <si>
    <t>Dlažba LK na sucho s vyklínováním 200 mm</t>
  </si>
  <si>
    <t>465 51-3127</t>
  </si>
  <si>
    <t>Dlažba LK na cementovou maltu s vyspárováním 200mm</t>
  </si>
  <si>
    <t>871 35-5221</t>
  </si>
  <si>
    <t>Potrubí PVC KG SN 8 DN200</t>
  </si>
  <si>
    <t>D.2.+D.4.+D.7. = 8,0+76,0+7,0</t>
  </si>
  <si>
    <t>43.</t>
  </si>
  <si>
    <t>44.</t>
  </si>
  <si>
    <t>45.</t>
  </si>
  <si>
    <t>46.</t>
  </si>
  <si>
    <t>451 57-3111</t>
  </si>
  <si>
    <t>Lože pro potrubí z písku</t>
  </si>
  <si>
    <t>D.4. = 78*0,60*0,10</t>
  </si>
  <si>
    <t>831-1</t>
  </si>
  <si>
    <t>povrchová úprava žárové zinkování hrubé</t>
  </si>
  <si>
    <t>Zámečnické výrobky</t>
  </si>
  <si>
    <t>D.4. vyústění ocel.trubka 219*10 = 2,00*51,5 = 103</t>
  </si>
  <si>
    <t>D.4. chránička ocel.trubka 324*10 = 7,00*77,5 = 542,5</t>
  </si>
  <si>
    <t>D.6. mříž + rám= 2*24 + 21 = 69</t>
  </si>
  <si>
    <t>811 39-1111</t>
  </si>
  <si>
    <t>Mntž potrubí z trub betonových DN 400</t>
  </si>
  <si>
    <t>Beton.trouba pro dešťové vody DN 400/1000</t>
  </si>
  <si>
    <t>936 94-1113</t>
  </si>
  <si>
    <t>Osazování ocel.doplňkových součástí &lt;50 kg</t>
  </si>
  <si>
    <t>936 94-1115</t>
  </si>
  <si>
    <t>936 94-117</t>
  </si>
  <si>
    <t>Dtto, &lt;250 kg</t>
  </si>
  <si>
    <t>Dtto, &lt;1000 kg</t>
  </si>
  <si>
    <t>Poklop požeráku dubový, uzamykatelný - dodání, osazení</t>
  </si>
  <si>
    <t>Ocelové česle požeráku, 290/500, světlost 20 mm - dodání, osazení</t>
  </si>
  <si>
    <t>936 50-1111</t>
  </si>
  <si>
    <t>Limnigrafická lať</t>
  </si>
  <si>
    <t>998 32-4091</t>
  </si>
  <si>
    <t>Přesun hmot - pro objekty hrází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</si>
  <si>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</si>
  <si>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</si>
  <si>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</si>
  <si>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</si>
  <si>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</si>
  <si>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</si>
  <si>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</si>
  <si>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</si>
  <si>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</si>
  <si>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</si>
  <si>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</si>
  <si>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</si>
  <si>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</si>
  <si>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SO 2 - STAVEBNÍ ÚPRAVY JKSO 832.39.9.9.</t>
  </si>
  <si>
    <t>SO 1 odbahnění</t>
  </si>
  <si>
    <t>SO 2 stavební úpravy</t>
  </si>
  <si>
    <t>Součet stavebních nákladů</t>
  </si>
  <si>
    <t>Vedlejší náklady - zařízení staveniště</t>
  </si>
  <si>
    <t>Ostatní náklady - zaměření, geometrický plán</t>
  </si>
  <si>
    <t>CELKEM bez DPH</t>
  </si>
  <si>
    <t>CELKEM včetně DPH</t>
  </si>
  <si>
    <t>SO 1 - ODBAHNĚNÍ JKSO 833.15.8.9.</t>
  </si>
  <si>
    <t>162 30-1101</t>
  </si>
  <si>
    <t>Vodorovné přemístění výkopku hor.1-4 &lt;500 m</t>
  </si>
  <si>
    <t>167 10-1102</t>
  </si>
  <si>
    <t>Nakládání výkopku &gt;100m3, hor.1-4</t>
  </si>
  <si>
    <t>122 70-3602</t>
  </si>
  <si>
    <t>Odstranění nánosů z nádrží &lt;60 kPa</t>
  </si>
  <si>
    <t>Rozprostření zemin schopných zúrodnění &lt;0,10 m</t>
  </si>
  <si>
    <t>SO 1 CELKEM</t>
  </si>
  <si>
    <t>171 20-1201</t>
  </si>
  <si>
    <t>171 20-1211</t>
  </si>
  <si>
    <t>Poplatek za uložení na skládce</t>
  </si>
  <si>
    <t>1300*1,5</t>
  </si>
  <si>
    <t>894 81-1151</t>
  </si>
  <si>
    <t>Revizní šachta PVC přímá DN 400/200, &lt;12,5 t, &lt;1,28 m</t>
  </si>
  <si>
    <t>61.</t>
  </si>
  <si>
    <t>60.</t>
  </si>
  <si>
    <t>DPH 21%</t>
  </si>
  <si>
    <t>D.6. = 2,60*2,60*2,00-1,60*2,1*2,00</t>
  </si>
  <si>
    <t>Krajinná travní směs do polostínu s příměsí bylin 10-15%</t>
  </si>
  <si>
    <t>899 91-1122</t>
  </si>
  <si>
    <t>Kluzné objímky do chráničky, 41mm</t>
  </si>
  <si>
    <t>899 91-3161</t>
  </si>
  <si>
    <t>Koncové uzavírací manžety chrániček DN 200*300</t>
  </si>
  <si>
    <t>D.4.</t>
  </si>
  <si>
    <t>62.</t>
  </si>
  <si>
    <t>63.,</t>
  </si>
  <si>
    <t>Měrné náklady 242,80 Kč/m3 odpovídají limitu</t>
  </si>
  <si>
    <t>REKAPITULACE NÁKLADŮ</t>
  </si>
  <si>
    <t>SOUPIS PRACÍ</t>
  </si>
  <si>
    <t>1) K vyrovnání záporné bilance bude k navýšení terénu  použito vhodné zeminy vytěžené ze zátopy mokřadu v množství 55 m3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</si>
</sst>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* #,##0.00\ &quot;Kč&quot;_-;\-* #,##0.00\ &quot;Kč&quot;_-;_-* &quot;-&quot;??\ &quot;Kč&quot;_-;_-@_-"/>
    <numFmt numFmtId="43" formatCode="_-* #,##0.00\ _K_č_-;\-* #,##0.00\ _K_č_-;_-* &quot;-&quot;??\ _K_č_-;_-@_-"/>
    <numFmt numFmtId="164" formatCode="0.000"/>
    <numFmt numFmtId="165" formatCode="_-* #,##0.000\ _K_č_-;\-* #,##0.000\ _K_č_-;_-* &quot;-&quot;??\ _K_č_-;_-@_-"/>
    <numFmt numFmtId="166" formatCode="0.00000"/>
    <numFmt numFmtId="167" formatCode="0.0"/>
  </numFmts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9">
    <xf numFmtId="0" fontId="0" fillId="0" borderId="0" xfId="0"/>
    <xf numFmtId="3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43" fontId="0" fillId="0" borderId="0" xfId="1" applyFont="1"/>
    <xf numFmtId="43" fontId="0" fillId="0" borderId="0" xfId="0" applyNumberFormat="1"/>
    <xf numFmtId="164" fontId="0" fillId="0" borderId="0" xfId="0" applyNumberFormat="1" applyAlignment="1">
      <alignment horizontal="center"/>
    </xf>
    <xf numFmtId="44" fontId="3" fillId="0" borderId="0" xfId="2" applyFont="1"/>
    <xf numFmtId="165" fontId="0" fillId="0" borderId="0" xfId="0" applyNumberFormat="1" applyAlignment="1">
      <alignment horizontal="right"/>
    </xf>
    <xf numFmtId="164" fontId="0" fillId="0" borderId="0" xfId="0" applyNumberFormat="1"/>
    <xf numFmtId="166" fontId="0" fillId="0" borderId="0" xfId="0" applyNumberFormat="1"/>
    <xf numFmtId="0" fontId="0" fillId="0" borderId="0" xfId="0" applyAlignment="1">
      <alignment wrapText="1"/>
    </xf>
    <xf numFmtId="0" fontId="2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167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4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/>
    <xf numFmtId="43" fontId="1" fillId="0" borderId="0" xfId="1" applyFont="1"/>
    <xf numFmtId="0" fontId="4" fillId="0" borderId="0" xfId="0" applyFont="1" applyAlignme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left"/>
    </xf>
  </cellXfs>
  <cellStyles count="3">
    <cellStyle name="Čárka" xfId="1" builtinId="3"/>
    <cellStyle name="Měna" xfId="2" builtinId="4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B11" sqref="A1:B11"/>
    </sheetView>
  </sheetViews>
  <sheetFormatPr defaultRowHeight="15" x14ac:dyDescent="0.25"/>
  <cols>
    <col min="1" max="1" width="60.7109375" customWidth="1"/>
    <col min="2" max="2" width="20.7109375" customWidth="1"/>
  </cols>
  <sheetData>
    <row r="1" spans="1:9" ht="15.75" x14ac:dyDescent="0.25">
      <c r="A1" s="33" t="s">
        <v>135</v>
      </c>
      <c r="B1" s="33"/>
      <c r="C1" s="27"/>
      <c r="D1" s="27"/>
      <c r="E1" s="27"/>
      <c r="F1" s="27"/>
      <c r="G1" s="27"/>
      <c r="H1" s="27"/>
      <c r="I1" s="27"/>
    </row>
    <row r="2" spans="1:9" s="2" customFormat="1" ht="15.75" x14ac:dyDescent="0.25">
      <c r="A2" s="33" t="s">
        <v>310</v>
      </c>
      <c r="B2" s="33"/>
      <c r="C2" s="27"/>
      <c r="D2" s="27"/>
      <c r="E2" s="27"/>
      <c r="F2" s="27"/>
      <c r="G2" s="27"/>
      <c r="H2" s="27"/>
      <c r="I2" s="27"/>
    </row>
    <row r="3" spans="1:9" s="2" customFormat="1" ht="15.75" x14ac:dyDescent="0.25">
      <c r="A3" s="31"/>
      <c r="B3" s="31"/>
      <c r="C3" s="27"/>
      <c r="D3" s="27"/>
      <c r="E3" s="27"/>
      <c r="F3" s="27"/>
      <c r="G3" s="27"/>
      <c r="H3" s="27"/>
      <c r="I3" s="27"/>
    </row>
    <row r="4" spans="1:9" s="2" customFormat="1" ht="15.75" x14ac:dyDescent="0.25">
      <c r="A4" s="2" t="s">
        <v>275</v>
      </c>
      <c r="B4" s="26"/>
      <c r="C4" s="22"/>
      <c r="D4" s="22"/>
      <c r="E4" s="22"/>
      <c r="F4" s="22"/>
      <c r="G4" s="22"/>
      <c r="H4" s="22"/>
      <c r="I4" s="22"/>
    </row>
    <row r="5" spans="1:9" x14ac:dyDescent="0.25">
      <c r="A5" s="2" t="s">
        <v>276</v>
      </c>
      <c r="B5" s="5"/>
    </row>
    <row r="6" spans="1:9" x14ac:dyDescent="0.25">
      <c r="A6" s="2" t="s">
        <v>277</v>
      </c>
      <c r="B6" s="6"/>
      <c r="C6" s="25"/>
      <c r="D6" s="25"/>
      <c r="E6" s="25"/>
      <c r="F6" s="25"/>
      <c r="G6" s="25"/>
      <c r="H6" s="25"/>
      <c r="I6" s="25"/>
    </row>
    <row r="7" spans="1:9" x14ac:dyDescent="0.25">
      <c r="A7" s="2" t="s">
        <v>278</v>
      </c>
      <c r="B7" s="5">
        <f>B6*0.02</f>
        <v>0</v>
      </c>
    </row>
    <row r="8" spans="1:9" x14ac:dyDescent="0.25">
      <c r="A8" s="2" t="s">
        <v>279</v>
      </c>
      <c r="B8" s="6">
        <f>B6*0.01</f>
        <v>0</v>
      </c>
    </row>
    <row r="9" spans="1:9" x14ac:dyDescent="0.25">
      <c r="A9" s="4" t="s">
        <v>280</v>
      </c>
      <c r="B9" s="8">
        <f>B6+B7+B8</f>
        <v>0</v>
      </c>
    </row>
    <row r="10" spans="1:9" x14ac:dyDescent="0.25">
      <c r="A10" s="2" t="s">
        <v>299</v>
      </c>
      <c r="B10" s="6">
        <f>B9*0.21</f>
        <v>0</v>
      </c>
    </row>
    <row r="11" spans="1:9" x14ac:dyDescent="0.25">
      <c r="A11" s="4" t="s">
        <v>281</v>
      </c>
      <c r="B11" s="8">
        <f>B9+B10</f>
        <v>0</v>
      </c>
    </row>
  </sheetData>
  <mergeCells count="2">
    <mergeCell ref="A1:B1"/>
    <mergeCell ref="A2:B2"/>
  </mergeCells>
  <printOptions horizontalCentered="1"/>
  <pageMargins left="0.70866141732283472" right="0.70866141732283472" top="1.7716535433070868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workbookViewId="0">
      <selection activeCell="A3" sqref="A3:I3"/>
    </sheetView>
  </sheetViews>
  <sheetFormatPr defaultRowHeight="15" x14ac:dyDescent="0.25"/>
  <cols>
    <col min="2" max="2" width="11.140625" bestFit="1" customWidth="1"/>
    <col min="3" max="3" width="50.7109375" customWidth="1"/>
    <col min="6" max="6" width="10.42578125" bestFit="1" customWidth="1"/>
    <col min="7" max="7" width="14" bestFit="1" customWidth="1"/>
  </cols>
  <sheetData>
    <row r="1" spans="1:9" ht="15.75" x14ac:dyDescent="0.25">
      <c r="A1" s="33" t="s">
        <v>135</v>
      </c>
      <c r="B1" s="33"/>
      <c r="C1" s="33"/>
      <c r="D1" s="33"/>
      <c r="E1" s="33"/>
      <c r="F1" s="33"/>
      <c r="G1" s="33"/>
      <c r="H1" s="33"/>
      <c r="I1" s="33"/>
    </row>
    <row r="2" spans="1:9" ht="15.75" x14ac:dyDescent="0.25">
      <c r="A2" s="33" t="s">
        <v>282</v>
      </c>
      <c r="B2" s="33"/>
      <c r="C2" s="33"/>
      <c r="D2" s="33"/>
      <c r="E2" s="33"/>
      <c r="F2" s="33"/>
      <c r="G2" s="33"/>
      <c r="H2" s="33"/>
      <c r="I2" s="33"/>
    </row>
    <row r="3" spans="1:9" ht="15.75" x14ac:dyDescent="0.25">
      <c r="A3" s="33" t="s">
        <v>311</v>
      </c>
      <c r="B3" s="33"/>
      <c r="C3" s="33"/>
      <c r="D3" s="33"/>
      <c r="E3" s="33"/>
      <c r="F3" s="33"/>
      <c r="G3" s="33"/>
      <c r="H3" s="33"/>
      <c r="I3" s="33"/>
    </row>
    <row r="4" spans="1:9" x14ac:dyDescent="0.25">
      <c r="A4" s="2" t="s">
        <v>0</v>
      </c>
      <c r="B4" s="2" t="s">
        <v>1</v>
      </c>
      <c r="C4" s="2" t="s">
        <v>2</v>
      </c>
      <c r="D4" s="24" t="s">
        <v>3</v>
      </c>
      <c r="E4" s="24" t="s">
        <v>4</v>
      </c>
      <c r="F4" s="34" t="s">
        <v>5</v>
      </c>
      <c r="G4" s="34"/>
      <c r="H4" s="34" t="s">
        <v>6</v>
      </c>
      <c r="I4" s="34"/>
    </row>
    <row r="5" spans="1:9" x14ac:dyDescent="0.25">
      <c r="A5" s="2" t="s">
        <v>7</v>
      </c>
      <c r="B5" s="2" t="s">
        <v>8</v>
      </c>
      <c r="C5" s="2"/>
      <c r="D5" s="24" t="s">
        <v>9</v>
      </c>
      <c r="E5" s="24"/>
      <c r="F5" s="24" t="s">
        <v>10</v>
      </c>
      <c r="G5" s="24" t="s">
        <v>11</v>
      </c>
      <c r="H5" s="24" t="s">
        <v>10</v>
      </c>
      <c r="I5" s="24" t="s">
        <v>11</v>
      </c>
    </row>
    <row r="6" spans="1:9" x14ac:dyDescent="0.25">
      <c r="A6" s="2"/>
      <c r="B6" s="2"/>
      <c r="C6" s="2"/>
      <c r="D6" s="24"/>
      <c r="E6" s="24"/>
      <c r="F6" s="24" t="s">
        <v>12</v>
      </c>
      <c r="G6" s="24" t="s">
        <v>13</v>
      </c>
      <c r="H6" s="24" t="s">
        <v>14</v>
      </c>
      <c r="I6" s="24" t="s">
        <v>15</v>
      </c>
    </row>
    <row r="7" spans="1:9" x14ac:dyDescent="0.25">
      <c r="A7" s="2"/>
      <c r="B7" s="2"/>
      <c r="C7" s="2"/>
      <c r="D7" s="24"/>
      <c r="E7" s="24"/>
      <c r="F7" s="2"/>
      <c r="G7" s="2"/>
      <c r="H7" s="2"/>
      <c r="I7" s="2"/>
    </row>
    <row r="8" spans="1:9" x14ac:dyDescent="0.25">
      <c r="A8" s="2"/>
      <c r="B8" s="2" t="s">
        <v>16</v>
      </c>
      <c r="C8" s="2" t="s">
        <v>17</v>
      </c>
      <c r="D8" s="24"/>
      <c r="E8" s="24"/>
      <c r="F8" s="2"/>
      <c r="G8" s="2"/>
      <c r="H8" s="2"/>
      <c r="I8" s="24"/>
    </row>
    <row r="9" spans="1:9" x14ac:dyDescent="0.25">
      <c r="A9" s="2" t="s">
        <v>18</v>
      </c>
      <c r="B9" s="2" t="s">
        <v>283</v>
      </c>
      <c r="C9" s="2" t="s">
        <v>284</v>
      </c>
      <c r="D9" s="24" t="s">
        <v>30</v>
      </c>
      <c r="E9" s="24">
        <v>1300</v>
      </c>
      <c r="F9" s="5"/>
      <c r="G9" s="6">
        <f>E9*F9</f>
        <v>0</v>
      </c>
      <c r="H9" s="24"/>
      <c r="I9" s="24"/>
    </row>
    <row r="10" spans="1:9" x14ac:dyDescent="0.25">
      <c r="A10" s="2"/>
      <c r="B10" s="2"/>
      <c r="C10" s="2"/>
      <c r="D10" s="24"/>
      <c r="E10" s="24"/>
      <c r="F10" s="5"/>
      <c r="G10" s="2"/>
      <c r="H10" s="24"/>
      <c r="I10" s="24"/>
    </row>
    <row r="11" spans="1:9" x14ac:dyDescent="0.25">
      <c r="A11" s="2" t="s">
        <v>23</v>
      </c>
      <c r="B11" s="2" t="s">
        <v>285</v>
      </c>
      <c r="C11" s="2" t="s">
        <v>286</v>
      </c>
      <c r="D11" s="24" t="s">
        <v>30</v>
      </c>
      <c r="E11" s="24">
        <v>1300</v>
      </c>
      <c r="F11" s="5"/>
      <c r="G11" s="6">
        <f>E11*F11</f>
        <v>0</v>
      </c>
      <c r="H11" s="24"/>
      <c r="I11" s="24"/>
    </row>
    <row r="12" spans="1:9" x14ac:dyDescent="0.25">
      <c r="A12" s="2"/>
      <c r="B12" s="2"/>
      <c r="C12" s="2"/>
      <c r="D12" s="24"/>
      <c r="E12" s="24"/>
      <c r="F12" s="5"/>
      <c r="G12" s="2"/>
      <c r="H12" s="24"/>
      <c r="I12" s="24"/>
    </row>
    <row r="13" spans="1:9" x14ac:dyDescent="0.25">
      <c r="A13" s="2" t="s">
        <v>27</v>
      </c>
      <c r="B13" s="2" t="s">
        <v>287</v>
      </c>
      <c r="C13" s="2" t="s">
        <v>288</v>
      </c>
      <c r="D13" s="24" t="s">
        <v>30</v>
      </c>
      <c r="E13" s="24">
        <v>1300</v>
      </c>
      <c r="F13" s="5"/>
      <c r="G13" s="6">
        <f>E13*F13</f>
        <v>0</v>
      </c>
      <c r="H13" s="24"/>
      <c r="I13" s="24"/>
    </row>
    <row r="14" spans="1:9" x14ac:dyDescent="0.25">
      <c r="A14" s="2"/>
      <c r="B14" s="2"/>
      <c r="C14" s="2"/>
      <c r="D14" s="24"/>
      <c r="E14" s="24"/>
      <c r="F14" s="5"/>
      <c r="G14" s="2"/>
      <c r="H14" s="24"/>
      <c r="I14" s="24"/>
    </row>
    <row r="15" spans="1:9" x14ac:dyDescent="0.25">
      <c r="A15" s="2" t="s">
        <v>29</v>
      </c>
      <c r="B15" s="2" t="s">
        <v>291</v>
      </c>
      <c r="C15" s="2" t="s">
        <v>289</v>
      </c>
      <c r="D15" s="24" t="s">
        <v>55</v>
      </c>
      <c r="E15" s="24">
        <v>1300</v>
      </c>
      <c r="F15" s="5"/>
      <c r="G15" s="6">
        <f>E15*F15</f>
        <v>0</v>
      </c>
      <c r="H15" s="24"/>
      <c r="I15" s="24"/>
    </row>
    <row r="16" spans="1:9" x14ac:dyDescent="0.25">
      <c r="A16" s="2"/>
      <c r="B16" s="2"/>
      <c r="C16" s="2"/>
      <c r="D16" s="24"/>
      <c r="E16" s="24"/>
      <c r="F16" s="5"/>
      <c r="G16" s="2"/>
      <c r="H16" s="24"/>
      <c r="I16" s="24"/>
    </row>
    <row r="17" spans="1:9" x14ac:dyDescent="0.25">
      <c r="A17" s="2" t="s">
        <v>31</v>
      </c>
      <c r="B17" s="2" t="s">
        <v>292</v>
      </c>
      <c r="C17" s="2" t="s">
        <v>293</v>
      </c>
      <c r="D17" s="24" t="s">
        <v>15</v>
      </c>
      <c r="E17" s="24">
        <v>1950</v>
      </c>
      <c r="F17" s="5"/>
      <c r="G17" s="6">
        <f>E17*F17</f>
        <v>0</v>
      </c>
      <c r="H17" s="24"/>
      <c r="I17" s="24"/>
    </row>
    <row r="18" spans="1:9" s="2" customFormat="1" x14ac:dyDescent="0.25">
      <c r="C18" s="2" t="s">
        <v>294</v>
      </c>
      <c r="D18" s="28"/>
      <c r="E18" s="28"/>
      <c r="F18" s="5"/>
      <c r="G18" s="6"/>
      <c r="H18" s="28"/>
      <c r="I18" s="28"/>
    </row>
    <row r="19" spans="1:9" x14ac:dyDescent="0.25">
      <c r="A19" s="2"/>
      <c r="B19" s="2"/>
      <c r="C19" s="2"/>
      <c r="D19" s="24"/>
      <c r="E19" s="24"/>
      <c r="F19" s="5"/>
      <c r="G19" s="2"/>
      <c r="H19" s="24"/>
      <c r="I19" s="24"/>
    </row>
    <row r="20" spans="1:9" x14ac:dyDescent="0.25">
      <c r="A20" s="2"/>
      <c r="B20" s="2"/>
      <c r="C20" s="4" t="s">
        <v>290</v>
      </c>
      <c r="D20" s="4"/>
      <c r="E20" s="4"/>
      <c r="F20" s="4"/>
      <c r="G20" s="8">
        <f>SUM(G9:G19)</f>
        <v>0</v>
      </c>
      <c r="H20" s="2"/>
      <c r="I20" s="7">
        <f>SUM(I9:I19)</f>
        <v>0</v>
      </c>
    </row>
    <row r="25" spans="1:9" x14ac:dyDescent="0.25">
      <c r="C25" s="2" t="s">
        <v>309</v>
      </c>
    </row>
  </sheetData>
  <mergeCells count="5">
    <mergeCell ref="A2:I2"/>
    <mergeCell ref="A3:I3"/>
    <mergeCell ref="F4:G4"/>
    <mergeCell ref="H4:I4"/>
    <mergeCell ref="A1:I1"/>
  </mergeCells>
  <pageMargins left="0.70866141732283472" right="0.70866141732283472" top="1.3779527559055118" bottom="0.78740157480314965" header="0.31496062992125984" footer="0.31496062992125984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4"/>
  <sheetViews>
    <sheetView topLeftCell="A179" zoomScale="120" zoomScaleNormal="120" workbookViewId="0">
      <selection activeCell="F195" sqref="F195"/>
    </sheetView>
  </sheetViews>
  <sheetFormatPr defaultRowHeight="15" x14ac:dyDescent="0.25"/>
  <cols>
    <col min="2" max="2" width="13.28515625" bestFit="1" customWidth="1"/>
    <col min="3" max="3" width="50.7109375" customWidth="1"/>
    <col min="6" max="6" width="13.42578125" bestFit="1" customWidth="1"/>
    <col min="7" max="7" width="14.7109375" bestFit="1" customWidth="1"/>
    <col min="9" max="9" width="13" bestFit="1" customWidth="1"/>
  </cols>
  <sheetData>
    <row r="1" spans="1:9" ht="15.75" x14ac:dyDescent="0.25">
      <c r="A1" s="33" t="s">
        <v>135</v>
      </c>
      <c r="B1" s="33"/>
      <c r="C1" s="33"/>
      <c r="D1" s="33"/>
      <c r="E1" s="33"/>
      <c r="F1" s="33"/>
      <c r="G1" s="33"/>
      <c r="H1" s="33"/>
      <c r="I1" s="33"/>
    </row>
    <row r="2" spans="1:9" x14ac:dyDescent="0.25">
      <c r="A2" s="35" t="s">
        <v>274</v>
      </c>
      <c r="B2" s="35"/>
      <c r="C2" s="35"/>
      <c r="D2" s="35"/>
      <c r="E2" s="35"/>
      <c r="F2" s="35"/>
      <c r="G2" s="35"/>
      <c r="H2" s="35"/>
      <c r="I2" s="35"/>
    </row>
    <row r="3" spans="1:9" x14ac:dyDescent="0.25">
      <c r="A3" s="34" t="s">
        <v>311</v>
      </c>
      <c r="B3" s="34"/>
      <c r="C3" s="34"/>
      <c r="D3" s="34"/>
      <c r="E3" s="34"/>
      <c r="F3" s="34"/>
      <c r="G3" s="34"/>
      <c r="H3" s="34"/>
      <c r="I3" s="34"/>
    </row>
    <row r="4" spans="1:9" x14ac:dyDescent="0.25">
      <c r="A4" s="2" t="s">
        <v>0</v>
      </c>
      <c r="B4" s="2" t="s">
        <v>1</v>
      </c>
      <c r="C4" s="2" t="s">
        <v>2</v>
      </c>
      <c r="D4" s="3" t="s">
        <v>3</v>
      </c>
      <c r="E4" s="3" t="s">
        <v>4</v>
      </c>
      <c r="F4" s="34" t="s">
        <v>5</v>
      </c>
      <c r="G4" s="34"/>
      <c r="H4" s="34" t="s">
        <v>6</v>
      </c>
      <c r="I4" s="34"/>
    </row>
    <row r="5" spans="1:9" x14ac:dyDescent="0.25">
      <c r="A5" s="2" t="s">
        <v>7</v>
      </c>
      <c r="B5" s="2" t="s">
        <v>8</v>
      </c>
      <c r="C5" s="2"/>
      <c r="D5" s="3" t="s">
        <v>9</v>
      </c>
      <c r="E5" s="3"/>
      <c r="F5" s="3" t="s">
        <v>10</v>
      </c>
      <c r="G5" s="3" t="s">
        <v>11</v>
      </c>
      <c r="H5" s="3" t="s">
        <v>10</v>
      </c>
      <c r="I5" s="3" t="s">
        <v>11</v>
      </c>
    </row>
    <row r="6" spans="1:9" x14ac:dyDescent="0.25">
      <c r="A6" s="2"/>
      <c r="B6" s="2"/>
      <c r="C6" s="2"/>
      <c r="D6" s="3"/>
      <c r="E6" s="3"/>
      <c r="F6" s="3" t="s">
        <v>12</v>
      </c>
      <c r="G6" s="3" t="s">
        <v>13</v>
      </c>
      <c r="H6" s="3" t="s">
        <v>14</v>
      </c>
      <c r="I6" s="3" t="s">
        <v>15</v>
      </c>
    </row>
    <row r="7" spans="1:9" x14ac:dyDescent="0.25">
      <c r="A7" s="2"/>
      <c r="B7" s="2"/>
      <c r="C7" s="2"/>
      <c r="D7" s="3"/>
      <c r="E7" s="3"/>
      <c r="F7" s="2"/>
      <c r="G7" s="2"/>
      <c r="H7" s="2"/>
      <c r="I7" s="2"/>
    </row>
    <row r="8" spans="1:9" x14ac:dyDescent="0.25">
      <c r="A8" s="2"/>
      <c r="B8" s="2" t="s">
        <v>16</v>
      </c>
      <c r="C8" s="2" t="s">
        <v>17</v>
      </c>
      <c r="D8" s="3"/>
      <c r="E8" s="3"/>
      <c r="F8" s="2"/>
      <c r="G8" s="2"/>
      <c r="H8" s="2"/>
      <c r="I8" s="2"/>
    </row>
    <row r="9" spans="1:9" x14ac:dyDescent="0.25">
      <c r="A9" s="2" t="s">
        <v>18</v>
      </c>
      <c r="B9" s="2" t="s">
        <v>19</v>
      </c>
      <c r="C9" s="2" t="s">
        <v>20</v>
      </c>
      <c r="D9" s="3" t="s">
        <v>21</v>
      </c>
      <c r="E9" s="3">
        <v>40</v>
      </c>
      <c r="F9" s="5"/>
      <c r="G9" s="5">
        <f>E9*F9</f>
        <v>0</v>
      </c>
      <c r="H9" s="2">
        <v>8.0000000000000007E-5</v>
      </c>
      <c r="I9" s="9">
        <f>E9*H9</f>
        <v>3.2000000000000002E-3</v>
      </c>
    </row>
    <row r="10" spans="1:9" x14ac:dyDescent="0.25">
      <c r="A10" s="2"/>
      <c r="B10" s="2"/>
      <c r="C10" s="2" t="s">
        <v>22</v>
      </c>
      <c r="D10" s="3"/>
      <c r="E10" s="3"/>
      <c r="F10" s="2"/>
      <c r="G10" s="2"/>
      <c r="H10" s="2"/>
      <c r="I10" s="2"/>
    </row>
    <row r="11" spans="1:9" x14ac:dyDescent="0.25">
      <c r="A11" s="2"/>
      <c r="B11" s="2"/>
      <c r="C11" s="2"/>
      <c r="D11" s="3"/>
      <c r="E11" s="3"/>
      <c r="F11" s="2"/>
      <c r="G11" s="2"/>
      <c r="H11" s="2"/>
      <c r="I11" s="2"/>
    </row>
    <row r="12" spans="1:9" x14ac:dyDescent="0.25">
      <c r="A12" s="2" t="s">
        <v>23</v>
      </c>
      <c r="B12" s="2" t="s">
        <v>24</v>
      </c>
      <c r="C12" s="2" t="s">
        <v>25</v>
      </c>
      <c r="D12" s="3" t="s">
        <v>26</v>
      </c>
      <c r="E12" s="3">
        <v>10</v>
      </c>
      <c r="F12" s="5"/>
      <c r="G12" s="6">
        <f>E12*F12</f>
        <v>0</v>
      </c>
      <c r="H12" s="2"/>
      <c r="I12" s="2"/>
    </row>
    <row r="13" spans="1:9" s="2" customFormat="1" x14ac:dyDescent="0.25">
      <c r="D13" s="3"/>
      <c r="E13" s="3"/>
      <c r="F13" s="5"/>
      <c r="G13" s="6"/>
    </row>
    <row r="14" spans="1:9" s="2" customFormat="1" x14ac:dyDescent="0.25">
      <c r="A14" s="2" t="s">
        <v>27</v>
      </c>
      <c r="B14" s="2" t="s">
        <v>32</v>
      </c>
      <c r="C14" s="2" t="s">
        <v>104</v>
      </c>
      <c r="D14" s="3" t="s">
        <v>30</v>
      </c>
      <c r="E14" s="3">
        <v>68</v>
      </c>
      <c r="F14" s="5"/>
      <c r="G14" s="6">
        <f>E14*F14</f>
        <v>0</v>
      </c>
    </row>
    <row r="15" spans="1:9" s="2" customFormat="1" x14ac:dyDescent="0.25">
      <c r="C15" s="2" t="s">
        <v>105</v>
      </c>
      <c r="D15" s="3"/>
      <c r="E15" s="3"/>
      <c r="F15" s="5"/>
      <c r="G15" s="6"/>
    </row>
    <row r="16" spans="1:9" s="2" customFormat="1" x14ac:dyDescent="0.25">
      <c r="D16" s="3"/>
      <c r="E16" s="3"/>
      <c r="F16" s="5"/>
      <c r="G16" s="6"/>
    </row>
    <row r="17" spans="1:9" s="2" customFormat="1" x14ac:dyDescent="0.25">
      <c r="A17" s="2" t="s">
        <v>29</v>
      </c>
      <c r="B17" s="1" t="s">
        <v>179</v>
      </c>
      <c r="C17" s="2" t="s">
        <v>48</v>
      </c>
      <c r="D17" s="3" t="s">
        <v>30</v>
      </c>
      <c r="E17" s="3">
        <v>68</v>
      </c>
      <c r="F17" s="5"/>
      <c r="G17" s="6">
        <f>E17*F17</f>
        <v>0</v>
      </c>
    </row>
    <row r="18" spans="1:9" s="2" customFormat="1" x14ac:dyDescent="0.25">
      <c r="D18" s="3"/>
      <c r="E18" s="3"/>
      <c r="F18" s="5"/>
      <c r="G18" s="6"/>
    </row>
    <row r="19" spans="1:9" s="2" customFormat="1" x14ac:dyDescent="0.25">
      <c r="A19" s="2" t="s">
        <v>31</v>
      </c>
      <c r="B19" s="2" t="s">
        <v>106</v>
      </c>
      <c r="C19" s="2" t="s">
        <v>107</v>
      </c>
      <c r="D19" s="3" t="s">
        <v>30</v>
      </c>
      <c r="E19" s="3">
        <v>25</v>
      </c>
      <c r="F19" s="5"/>
      <c r="G19" s="6">
        <f>E19*F19</f>
        <v>0</v>
      </c>
    </row>
    <row r="20" spans="1:9" s="2" customFormat="1" x14ac:dyDescent="0.25">
      <c r="C20" s="2" t="s">
        <v>158</v>
      </c>
      <c r="D20" s="3"/>
      <c r="E20" s="3"/>
      <c r="F20" s="5"/>
      <c r="G20" s="6"/>
    </row>
    <row r="21" spans="1:9" s="2" customFormat="1" x14ac:dyDescent="0.25">
      <c r="D21" s="3"/>
      <c r="E21" s="3"/>
      <c r="F21" s="5"/>
      <c r="G21" s="6"/>
    </row>
    <row r="22" spans="1:9" x14ac:dyDescent="0.25">
      <c r="A22" s="2" t="s">
        <v>33</v>
      </c>
      <c r="B22" s="2" t="s">
        <v>108</v>
      </c>
      <c r="C22" s="2" t="s">
        <v>109</v>
      </c>
      <c r="D22" s="3" t="s">
        <v>30</v>
      </c>
      <c r="E22" s="3">
        <v>13.5</v>
      </c>
      <c r="F22" s="5"/>
      <c r="G22" s="6">
        <f>E22*F22</f>
        <v>0</v>
      </c>
      <c r="H22" s="2"/>
      <c r="I22" s="2"/>
    </row>
    <row r="23" spans="1:9" s="2" customFormat="1" x14ac:dyDescent="0.25">
      <c r="C23" s="2" t="s">
        <v>110</v>
      </c>
      <c r="D23" s="3"/>
      <c r="E23" s="3"/>
      <c r="F23" s="5"/>
      <c r="G23" s="6"/>
    </row>
    <row r="24" spans="1:9" s="2" customFormat="1" x14ac:dyDescent="0.25">
      <c r="D24" s="3"/>
      <c r="E24" s="3"/>
      <c r="F24" s="5"/>
      <c r="G24" s="6"/>
    </row>
    <row r="25" spans="1:9" s="2" customFormat="1" x14ac:dyDescent="0.25">
      <c r="A25" s="2" t="s">
        <v>36</v>
      </c>
      <c r="B25" s="2" t="s">
        <v>111</v>
      </c>
      <c r="C25" s="2" t="s">
        <v>48</v>
      </c>
      <c r="D25" s="3" t="s">
        <v>30</v>
      </c>
      <c r="E25" s="3">
        <v>13.5</v>
      </c>
      <c r="F25" s="5"/>
      <c r="G25" s="6">
        <f>E25*F25</f>
        <v>0</v>
      </c>
    </row>
    <row r="26" spans="1:9" s="2" customFormat="1" x14ac:dyDescent="0.25">
      <c r="D26" s="3"/>
      <c r="E26" s="3"/>
      <c r="F26" s="5"/>
      <c r="G26" s="6"/>
    </row>
    <row r="27" spans="1:9" s="2" customFormat="1" x14ac:dyDescent="0.25">
      <c r="A27" s="2" t="s">
        <v>37</v>
      </c>
      <c r="B27" s="2" t="s">
        <v>112</v>
      </c>
      <c r="C27" s="2" t="s">
        <v>113</v>
      </c>
      <c r="D27" s="3" t="s">
        <v>30</v>
      </c>
      <c r="E27" s="3">
        <v>47</v>
      </c>
      <c r="F27" s="5"/>
      <c r="G27" s="6">
        <f>E27*F27</f>
        <v>0</v>
      </c>
    </row>
    <row r="28" spans="1:9" s="2" customFormat="1" x14ac:dyDescent="0.25">
      <c r="C28" s="2" t="s">
        <v>114</v>
      </c>
    </row>
    <row r="29" spans="1:9" s="2" customFormat="1" x14ac:dyDescent="0.25">
      <c r="D29" s="3"/>
      <c r="E29" s="3"/>
      <c r="F29" s="5"/>
      <c r="G29" s="6"/>
    </row>
    <row r="30" spans="1:9" s="2" customFormat="1" x14ac:dyDescent="0.25">
      <c r="A30" s="2" t="s">
        <v>40</v>
      </c>
      <c r="B30" s="2" t="s">
        <v>115</v>
      </c>
      <c r="C30" s="2" t="s">
        <v>48</v>
      </c>
      <c r="D30" s="3" t="s">
        <v>30</v>
      </c>
      <c r="E30" s="3">
        <v>47</v>
      </c>
      <c r="F30" s="5"/>
      <c r="G30" s="6">
        <f>E30*F30</f>
        <v>0</v>
      </c>
    </row>
    <row r="31" spans="1:9" s="2" customFormat="1" x14ac:dyDescent="0.25">
      <c r="D31" s="3"/>
      <c r="E31" s="3"/>
      <c r="F31" s="5"/>
      <c r="G31" s="6"/>
    </row>
    <row r="32" spans="1:9" s="2" customFormat="1" x14ac:dyDescent="0.25">
      <c r="A32" s="2" t="s">
        <v>43</v>
      </c>
      <c r="B32" s="2" t="s">
        <v>116</v>
      </c>
      <c r="C32" s="2" t="s">
        <v>117</v>
      </c>
      <c r="D32" s="3" t="s">
        <v>30</v>
      </c>
      <c r="E32" s="3">
        <v>28</v>
      </c>
      <c r="F32" s="5"/>
      <c r="G32" s="6">
        <f>E32*F32</f>
        <v>0</v>
      </c>
    </row>
    <row r="33" spans="1:9" s="2" customFormat="1" x14ac:dyDescent="0.25">
      <c r="C33" s="2" t="s">
        <v>118</v>
      </c>
      <c r="D33" s="3"/>
      <c r="E33" s="3"/>
      <c r="F33" s="5"/>
      <c r="G33" s="6"/>
    </row>
    <row r="34" spans="1:9" s="2" customFormat="1" x14ac:dyDescent="0.25">
      <c r="D34" s="3"/>
      <c r="E34" s="3"/>
      <c r="F34" s="5"/>
      <c r="G34" s="6"/>
    </row>
    <row r="35" spans="1:9" s="2" customFormat="1" x14ac:dyDescent="0.25">
      <c r="A35" s="2" t="s">
        <v>46</v>
      </c>
      <c r="B35" s="2" t="s">
        <v>119</v>
      </c>
      <c r="C35" s="2" t="s">
        <v>48</v>
      </c>
      <c r="D35" s="3" t="s">
        <v>30</v>
      </c>
      <c r="E35" s="3">
        <v>28</v>
      </c>
      <c r="F35" s="5"/>
      <c r="G35" s="6">
        <f>E35*F35</f>
        <v>0</v>
      </c>
    </row>
    <row r="36" spans="1:9" s="2" customFormat="1" x14ac:dyDescent="0.25">
      <c r="D36" s="3"/>
      <c r="E36" s="3"/>
      <c r="F36" s="5"/>
      <c r="G36" s="6"/>
    </row>
    <row r="37" spans="1:9" s="2" customFormat="1" x14ac:dyDescent="0.25">
      <c r="A37" s="2" t="s">
        <v>49</v>
      </c>
      <c r="B37" s="2" t="s">
        <v>120</v>
      </c>
      <c r="C37" s="2" t="s">
        <v>121</v>
      </c>
      <c r="D37" s="3" t="s">
        <v>30</v>
      </c>
      <c r="E37" s="3">
        <v>21</v>
      </c>
      <c r="F37" s="5"/>
      <c r="G37" s="6">
        <f>E37*F37</f>
        <v>0</v>
      </c>
      <c r="H37" s="11">
        <v>6.9999999999999999E-4</v>
      </c>
      <c r="I37" s="9">
        <f>E37*H37</f>
        <v>1.47E-2</v>
      </c>
    </row>
    <row r="38" spans="1:9" s="2" customFormat="1" x14ac:dyDescent="0.25">
      <c r="C38" s="2" t="s">
        <v>122</v>
      </c>
      <c r="D38" s="3"/>
      <c r="E38" s="3"/>
      <c r="F38" s="5"/>
      <c r="G38" s="6"/>
    </row>
    <row r="39" spans="1:9" s="2" customFormat="1" x14ac:dyDescent="0.25">
      <c r="D39" s="3"/>
      <c r="E39" s="3"/>
      <c r="F39" s="5"/>
      <c r="G39" s="6"/>
    </row>
    <row r="40" spans="1:9" s="2" customFormat="1" x14ac:dyDescent="0.25">
      <c r="A40" s="2" t="s">
        <v>52</v>
      </c>
      <c r="B40" s="2" t="s">
        <v>123</v>
      </c>
      <c r="C40" s="2" t="s">
        <v>124</v>
      </c>
      <c r="D40" s="3" t="s">
        <v>55</v>
      </c>
      <c r="E40" s="3">
        <v>21</v>
      </c>
      <c r="F40" s="5"/>
      <c r="G40" s="6">
        <f>E40*F40</f>
        <v>0</v>
      </c>
    </row>
    <row r="41" spans="1:9" s="2" customFormat="1" x14ac:dyDescent="0.25">
      <c r="D41" s="3"/>
      <c r="E41" s="3"/>
      <c r="F41" s="5"/>
      <c r="G41" s="6"/>
    </row>
    <row r="42" spans="1:9" s="2" customFormat="1" x14ac:dyDescent="0.25">
      <c r="A42" s="2" t="s">
        <v>56</v>
      </c>
      <c r="B42" s="2" t="s">
        <v>125</v>
      </c>
      <c r="C42" s="2" t="s">
        <v>126</v>
      </c>
      <c r="D42" s="3" t="s">
        <v>30</v>
      </c>
      <c r="E42" s="3">
        <v>13.5</v>
      </c>
      <c r="F42" s="5"/>
      <c r="G42" s="6">
        <f>E42*F42</f>
        <v>0</v>
      </c>
      <c r="H42" s="11">
        <v>4.6000000000000001E-4</v>
      </c>
      <c r="I42" s="9">
        <f>E42*H42</f>
        <v>6.2100000000000002E-3</v>
      </c>
    </row>
    <row r="43" spans="1:9" s="2" customFormat="1" x14ac:dyDescent="0.25">
      <c r="C43" s="2" t="s">
        <v>110</v>
      </c>
      <c r="D43" s="3"/>
      <c r="E43" s="3"/>
      <c r="F43" s="5"/>
      <c r="G43" s="6"/>
    </row>
    <row r="44" spans="1:9" s="2" customFormat="1" x14ac:dyDescent="0.25">
      <c r="D44" s="3"/>
      <c r="E44" s="3"/>
      <c r="F44" s="5"/>
      <c r="G44" s="6"/>
    </row>
    <row r="45" spans="1:9" s="2" customFormat="1" x14ac:dyDescent="0.25">
      <c r="A45" s="2" t="s">
        <v>61</v>
      </c>
      <c r="B45" s="2" t="s">
        <v>127</v>
      </c>
      <c r="C45" s="2" t="s">
        <v>128</v>
      </c>
      <c r="D45" s="3" t="s">
        <v>30</v>
      </c>
      <c r="E45" s="3">
        <v>13.5</v>
      </c>
      <c r="F45" s="5"/>
      <c r="G45" s="6">
        <f>E45*F45</f>
        <v>0</v>
      </c>
    </row>
    <row r="46" spans="1:9" s="2" customFormat="1" x14ac:dyDescent="0.25">
      <c r="D46" s="3"/>
      <c r="E46" s="3"/>
      <c r="F46" s="5"/>
      <c r="G46" s="6"/>
    </row>
    <row r="47" spans="1:9" s="2" customFormat="1" x14ac:dyDescent="0.25">
      <c r="A47" s="2" t="s">
        <v>62</v>
      </c>
      <c r="B47" s="2" t="s">
        <v>129</v>
      </c>
      <c r="C47" s="2" t="s">
        <v>130</v>
      </c>
      <c r="D47" s="3" t="s">
        <v>30</v>
      </c>
      <c r="E47" s="3">
        <v>13.5</v>
      </c>
      <c r="F47" s="5"/>
      <c r="G47" s="6">
        <f>E47*F47</f>
        <v>0</v>
      </c>
    </row>
    <row r="48" spans="1:9" s="2" customFormat="1" x14ac:dyDescent="0.25">
      <c r="C48" s="2" t="s">
        <v>131</v>
      </c>
      <c r="D48" s="3"/>
      <c r="E48" s="3"/>
      <c r="F48" s="5"/>
      <c r="G48" s="6"/>
    </row>
    <row r="49" spans="1:7" s="2" customFormat="1" x14ac:dyDescent="0.25">
      <c r="D49" s="3"/>
      <c r="E49" s="3"/>
      <c r="F49" s="5"/>
      <c r="G49" s="6"/>
    </row>
    <row r="50" spans="1:7" s="2" customFormat="1" x14ac:dyDescent="0.25">
      <c r="A50" s="2" t="s">
        <v>65</v>
      </c>
      <c r="B50" s="2" t="s">
        <v>132</v>
      </c>
      <c r="C50" s="2" t="s">
        <v>157</v>
      </c>
      <c r="D50" s="3" t="s">
        <v>30</v>
      </c>
      <c r="E50" s="14">
        <v>75</v>
      </c>
      <c r="F50" s="5"/>
      <c r="G50" s="5">
        <f>E50*F50</f>
        <v>0</v>
      </c>
    </row>
    <row r="51" spans="1:7" s="2" customFormat="1" x14ac:dyDescent="0.25">
      <c r="C51" s="2" t="s">
        <v>133</v>
      </c>
      <c r="D51" s="3"/>
      <c r="E51" s="3"/>
      <c r="F51" s="5"/>
      <c r="G51" s="5"/>
    </row>
    <row r="52" spans="1:7" x14ac:dyDescent="0.25">
      <c r="A52" s="2"/>
      <c r="B52" s="2"/>
      <c r="C52" s="2"/>
      <c r="D52" s="3"/>
      <c r="E52" s="3"/>
      <c r="F52" s="5"/>
      <c r="G52" s="5"/>
    </row>
    <row r="53" spans="1:7" x14ac:dyDescent="0.25">
      <c r="A53" s="2" t="s">
        <v>68</v>
      </c>
      <c r="B53" s="2" t="s">
        <v>34</v>
      </c>
      <c r="C53" s="2" t="s">
        <v>35</v>
      </c>
      <c r="D53" s="3" t="s">
        <v>30</v>
      </c>
      <c r="E53" s="3">
        <v>107.5</v>
      </c>
      <c r="F53" s="5"/>
      <c r="G53" s="5">
        <f>E53*F53</f>
        <v>0</v>
      </c>
    </row>
    <row r="54" spans="1:7" x14ac:dyDescent="0.25">
      <c r="A54" s="2"/>
      <c r="B54" s="2"/>
      <c r="C54" s="2" t="s">
        <v>134</v>
      </c>
      <c r="D54" s="3"/>
      <c r="E54" s="3"/>
      <c r="F54" s="5"/>
      <c r="G54" s="5"/>
    </row>
    <row r="55" spans="1:7" x14ac:dyDescent="0.25">
      <c r="A55" s="2"/>
      <c r="B55" s="2"/>
      <c r="C55" s="2"/>
      <c r="D55" s="3"/>
      <c r="E55" s="3"/>
      <c r="F55" s="5"/>
      <c r="G55" s="5"/>
    </row>
    <row r="56" spans="1:7" x14ac:dyDescent="0.25">
      <c r="A56" s="2" t="s">
        <v>71</v>
      </c>
      <c r="B56" s="2" t="s">
        <v>136</v>
      </c>
      <c r="C56" s="2" t="s">
        <v>137</v>
      </c>
      <c r="D56" s="3" t="s">
        <v>30</v>
      </c>
      <c r="E56" s="14">
        <v>25</v>
      </c>
      <c r="F56" s="5"/>
      <c r="G56" s="5">
        <f>E56*F56</f>
        <v>0</v>
      </c>
    </row>
    <row r="57" spans="1:7" x14ac:dyDescent="0.25">
      <c r="A57" s="2"/>
      <c r="B57" s="2"/>
      <c r="C57" s="15" t="s">
        <v>175</v>
      </c>
      <c r="D57" s="3"/>
      <c r="E57" s="3"/>
      <c r="F57" s="5"/>
      <c r="G57" s="5"/>
    </row>
    <row r="58" spans="1:7" s="2" customFormat="1" x14ac:dyDescent="0.25">
      <c r="C58" s="13"/>
      <c r="D58" s="3"/>
      <c r="E58" s="3"/>
      <c r="F58" s="5"/>
      <c r="G58" s="5"/>
    </row>
    <row r="59" spans="1:7" s="2" customFormat="1" x14ac:dyDescent="0.25">
      <c r="A59" s="2" t="s">
        <v>74</v>
      </c>
      <c r="B59" s="2" t="s">
        <v>38</v>
      </c>
      <c r="C59" s="2" t="s">
        <v>39</v>
      </c>
      <c r="D59" s="3" t="s">
        <v>30</v>
      </c>
      <c r="E59" s="14">
        <v>75</v>
      </c>
      <c r="F59" s="5"/>
      <c r="G59" s="5">
        <f>E59*F59</f>
        <v>0</v>
      </c>
    </row>
    <row r="60" spans="1:7" s="2" customFormat="1" x14ac:dyDescent="0.25">
      <c r="C60" s="2" t="s">
        <v>151</v>
      </c>
      <c r="D60" s="3"/>
      <c r="E60" s="3"/>
      <c r="F60" s="5"/>
      <c r="G60" s="5"/>
    </row>
    <row r="61" spans="1:7" s="2" customFormat="1" x14ac:dyDescent="0.25">
      <c r="C61" s="13"/>
      <c r="D61" s="3"/>
      <c r="E61" s="3"/>
      <c r="F61" s="5"/>
      <c r="G61" s="5"/>
    </row>
    <row r="62" spans="1:7" s="2" customFormat="1" x14ac:dyDescent="0.25">
      <c r="A62" s="2" t="s">
        <v>78</v>
      </c>
      <c r="B62" s="2" t="s">
        <v>41</v>
      </c>
      <c r="C62" s="2" t="s">
        <v>42</v>
      </c>
      <c r="D62" s="3" t="s">
        <v>30</v>
      </c>
      <c r="E62" s="14">
        <v>107.5</v>
      </c>
      <c r="F62" s="5"/>
      <c r="G62" s="5">
        <f>E62*F62</f>
        <v>0</v>
      </c>
    </row>
    <row r="63" spans="1:7" s="2" customFormat="1" x14ac:dyDescent="0.25">
      <c r="C63" s="2" t="s">
        <v>134</v>
      </c>
      <c r="D63" s="3"/>
      <c r="E63" s="3"/>
      <c r="F63" s="5"/>
      <c r="G63" s="5"/>
    </row>
    <row r="64" spans="1:7" x14ac:dyDescent="0.25">
      <c r="A64" s="2"/>
      <c r="B64" s="2"/>
      <c r="C64" s="2"/>
      <c r="D64" s="3"/>
      <c r="E64" s="3"/>
      <c r="F64" s="5"/>
      <c r="G64" s="5"/>
    </row>
    <row r="65" spans="1:7" x14ac:dyDescent="0.25">
      <c r="A65" s="2" t="s">
        <v>83</v>
      </c>
      <c r="B65" t="s">
        <v>138</v>
      </c>
      <c r="C65" t="s">
        <v>139</v>
      </c>
      <c r="D65" s="3" t="s">
        <v>30</v>
      </c>
      <c r="E65" s="3">
        <v>7</v>
      </c>
      <c r="F65" s="5"/>
      <c r="G65" s="5">
        <f>E65*F65</f>
        <v>0</v>
      </c>
    </row>
    <row r="66" spans="1:7" s="2" customFormat="1" x14ac:dyDescent="0.25">
      <c r="C66" s="2" t="s">
        <v>300</v>
      </c>
      <c r="E66" s="3"/>
      <c r="F66" s="5"/>
      <c r="G66" s="5"/>
    </row>
    <row r="67" spans="1:7" s="2" customFormat="1" x14ac:dyDescent="0.25">
      <c r="E67" s="3"/>
      <c r="F67" s="5"/>
      <c r="G67" s="5"/>
    </row>
    <row r="68" spans="1:7" s="2" customFormat="1" x14ac:dyDescent="0.25">
      <c r="A68" s="2" t="s">
        <v>85</v>
      </c>
      <c r="B68" s="2" t="s">
        <v>140</v>
      </c>
      <c r="C68" s="2" t="s">
        <v>141</v>
      </c>
      <c r="D68" s="3" t="s">
        <v>30</v>
      </c>
      <c r="E68" s="3">
        <v>28</v>
      </c>
      <c r="F68" s="5"/>
      <c r="G68" s="5">
        <f>E68*F68</f>
        <v>0</v>
      </c>
    </row>
    <row r="69" spans="1:7" x14ac:dyDescent="0.25">
      <c r="A69" s="2"/>
      <c r="C69" t="s">
        <v>145</v>
      </c>
      <c r="G69" s="5"/>
    </row>
    <row r="70" spans="1:7" s="2" customFormat="1" x14ac:dyDescent="0.25">
      <c r="G70" s="5"/>
    </row>
    <row r="71" spans="1:7" s="2" customFormat="1" x14ac:dyDescent="0.25">
      <c r="A71" s="2" t="s">
        <v>86</v>
      </c>
      <c r="B71" s="2" t="s">
        <v>142</v>
      </c>
      <c r="C71" s="2" t="s">
        <v>143</v>
      </c>
      <c r="D71" s="3" t="s">
        <v>30</v>
      </c>
      <c r="E71" s="3">
        <v>19</v>
      </c>
      <c r="F71" s="5"/>
      <c r="G71" s="5">
        <f>E71*F71</f>
        <v>0</v>
      </c>
    </row>
    <row r="72" spans="1:7" s="2" customFormat="1" x14ac:dyDescent="0.25">
      <c r="C72" s="2" t="s">
        <v>144</v>
      </c>
      <c r="G72" s="5"/>
    </row>
    <row r="73" spans="1:7" s="2" customFormat="1" x14ac:dyDescent="0.25">
      <c r="G73" s="5"/>
    </row>
    <row r="74" spans="1:7" s="2" customFormat="1" x14ac:dyDescent="0.25">
      <c r="A74" s="2" t="s">
        <v>87</v>
      </c>
      <c r="B74" s="2" t="s">
        <v>146</v>
      </c>
      <c r="C74" s="2" t="s">
        <v>147</v>
      </c>
      <c r="D74" s="3" t="s">
        <v>55</v>
      </c>
      <c r="E74" s="14">
        <v>675</v>
      </c>
      <c r="F74" s="5"/>
      <c r="G74" s="5">
        <f>E74*F74</f>
        <v>0</v>
      </c>
    </row>
    <row r="75" spans="1:7" s="2" customFormat="1" x14ac:dyDescent="0.25">
      <c r="C75" s="2" t="s">
        <v>148</v>
      </c>
      <c r="G75" s="5"/>
    </row>
    <row r="76" spans="1:7" s="2" customFormat="1" x14ac:dyDescent="0.25">
      <c r="C76" s="2" t="s">
        <v>176</v>
      </c>
      <c r="G76" s="5"/>
    </row>
    <row r="77" spans="1:7" s="2" customFormat="1" x14ac:dyDescent="0.25">
      <c r="G77" s="5"/>
    </row>
    <row r="78" spans="1:7" s="2" customFormat="1" x14ac:dyDescent="0.25">
      <c r="A78" s="2" t="s">
        <v>88</v>
      </c>
      <c r="B78" s="2" t="s">
        <v>149</v>
      </c>
      <c r="C78" s="2" t="s">
        <v>150</v>
      </c>
      <c r="D78" s="3" t="s">
        <v>55</v>
      </c>
      <c r="E78" s="3">
        <v>200</v>
      </c>
      <c r="F78" s="5"/>
      <c r="G78" s="5">
        <f>E78*F78</f>
        <v>0</v>
      </c>
    </row>
    <row r="79" spans="1:7" s="2" customFormat="1" x14ac:dyDescent="0.25">
      <c r="C79" s="2" t="s">
        <v>151</v>
      </c>
      <c r="G79" s="5"/>
    </row>
    <row r="80" spans="1:7" x14ac:dyDescent="0.25">
      <c r="A80" s="2"/>
      <c r="B80" s="2"/>
      <c r="C80" s="2"/>
      <c r="D80" s="3"/>
      <c r="E80" s="3"/>
      <c r="F80" s="5"/>
      <c r="G80" s="5"/>
    </row>
    <row r="81" spans="1:7" x14ac:dyDescent="0.25">
      <c r="A81" s="2" t="s">
        <v>89</v>
      </c>
      <c r="B81" s="2" t="s">
        <v>44</v>
      </c>
      <c r="C81" s="2" t="s">
        <v>45</v>
      </c>
      <c r="D81" s="3" t="s">
        <v>30</v>
      </c>
      <c r="E81" s="3">
        <v>25</v>
      </c>
      <c r="F81" s="5"/>
      <c r="G81" s="5">
        <f>E81*F81</f>
        <v>0</v>
      </c>
    </row>
    <row r="82" spans="1:7" x14ac:dyDescent="0.25">
      <c r="A82" s="2"/>
      <c r="B82" s="2"/>
      <c r="C82" s="2" t="s">
        <v>152</v>
      </c>
      <c r="D82" s="3"/>
      <c r="E82" s="3"/>
      <c r="F82" s="5"/>
      <c r="G82" s="5"/>
    </row>
    <row r="83" spans="1:7" x14ac:dyDescent="0.25">
      <c r="A83" s="2"/>
      <c r="B83" s="2"/>
      <c r="C83" s="2"/>
      <c r="D83" s="3"/>
      <c r="E83" s="3"/>
      <c r="F83" s="5"/>
      <c r="G83" s="5"/>
    </row>
    <row r="84" spans="1:7" x14ac:dyDescent="0.25">
      <c r="A84" s="2" t="s">
        <v>91</v>
      </c>
      <c r="B84" s="2" t="s">
        <v>47</v>
      </c>
      <c r="C84" s="2" t="s">
        <v>48</v>
      </c>
      <c r="D84" s="3" t="s">
        <v>30</v>
      </c>
      <c r="E84" s="3">
        <v>25</v>
      </c>
      <c r="F84" s="5"/>
      <c r="G84" s="5">
        <f>E84*F84</f>
        <v>0</v>
      </c>
    </row>
    <row r="85" spans="1:7" x14ac:dyDescent="0.25">
      <c r="A85" s="2"/>
      <c r="B85" s="2"/>
      <c r="C85" s="2"/>
      <c r="D85" s="3"/>
      <c r="E85" s="3"/>
      <c r="F85" s="5"/>
      <c r="G85" s="5"/>
    </row>
    <row r="86" spans="1:7" x14ac:dyDescent="0.25">
      <c r="A86" s="2" t="s">
        <v>94</v>
      </c>
      <c r="B86" s="2" t="s">
        <v>50</v>
      </c>
      <c r="C86" s="2" t="s">
        <v>153</v>
      </c>
      <c r="D86" s="3" t="s">
        <v>30</v>
      </c>
      <c r="E86" s="3">
        <v>25</v>
      </c>
      <c r="F86" s="5"/>
      <c r="G86" s="5">
        <f>E86*F86</f>
        <v>0</v>
      </c>
    </row>
    <row r="87" spans="1:7" x14ac:dyDescent="0.25">
      <c r="A87" s="2"/>
      <c r="B87" s="2"/>
      <c r="C87" s="2" t="s">
        <v>152</v>
      </c>
      <c r="D87" s="3"/>
      <c r="E87" s="3"/>
      <c r="F87" s="5"/>
      <c r="G87" s="5"/>
    </row>
    <row r="88" spans="1:7" x14ac:dyDescent="0.25">
      <c r="A88" s="2"/>
      <c r="B88" s="2"/>
      <c r="C88" s="2"/>
      <c r="D88" s="3"/>
      <c r="E88" s="3"/>
      <c r="F88" s="5"/>
      <c r="G88" s="5"/>
    </row>
    <row r="89" spans="1:7" x14ac:dyDescent="0.25">
      <c r="A89" s="2"/>
      <c r="B89" s="2" t="s">
        <v>51</v>
      </c>
      <c r="C89" s="2"/>
      <c r="D89" s="3"/>
      <c r="E89" s="3"/>
      <c r="F89" s="5"/>
      <c r="G89" s="5"/>
    </row>
    <row r="90" spans="1:7" x14ac:dyDescent="0.25">
      <c r="A90" s="2" t="s">
        <v>95</v>
      </c>
      <c r="B90" s="2" t="s">
        <v>53</v>
      </c>
      <c r="C90" s="2" t="s">
        <v>54</v>
      </c>
      <c r="D90" s="3" t="s">
        <v>55</v>
      </c>
      <c r="E90" s="14">
        <v>675</v>
      </c>
      <c r="F90" s="5"/>
      <c r="G90" s="5">
        <f>E90*F90</f>
        <v>0</v>
      </c>
    </row>
    <row r="91" spans="1:7" x14ac:dyDescent="0.25">
      <c r="A91" s="2"/>
      <c r="B91" s="2"/>
      <c r="C91" s="2" t="s">
        <v>177</v>
      </c>
      <c r="D91" s="3"/>
      <c r="E91" s="3"/>
      <c r="F91" s="5"/>
      <c r="G91" s="5"/>
    </row>
    <row r="92" spans="1:7" s="2" customFormat="1" x14ac:dyDescent="0.25">
      <c r="D92" s="3"/>
      <c r="E92" s="3"/>
      <c r="F92" s="5"/>
      <c r="G92" s="5"/>
    </row>
    <row r="93" spans="1:7" s="2" customFormat="1" x14ac:dyDescent="0.25">
      <c r="A93" s="2" t="s">
        <v>96</v>
      </c>
      <c r="B93" s="2" t="s">
        <v>156</v>
      </c>
      <c r="C93" s="2" t="s">
        <v>155</v>
      </c>
      <c r="D93" s="3" t="s">
        <v>55</v>
      </c>
      <c r="E93" s="14">
        <v>200</v>
      </c>
      <c r="F93" s="5"/>
      <c r="G93" s="5">
        <f>E93*F93</f>
        <v>0</v>
      </c>
    </row>
    <row r="94" spans="1:7" s="2" customFormat="1" x14ac:dyDescent="0.25">
      <c r="C94" s="2" t="s">
        <v>154</v>
      </c>
      <c r="D94" s="3"/>
      <c r="E94" s="3"/>
      <c r="F94" s="5"/>
      <c r="G94" s="5"/>
    </row>
    <row r="95" spans="1:7" x14ac:dyDescent="0.25">
      <c r="A95" s="2"/>
      <c r="B95" s="2"/>
      <c r="C95" s="2"/>
      <c r="D95" s="3"/>
      <c r="E95" s="3"/>
      <c r="F95" s="5"/>
      <c r="G95" s="5"/>
    </row>
    <row r="96" spans="1:7" x14ac:dyDescent="0.25">
      <c r="A96" s="2" t="s">
        <v>99</v>
      </c>
      <c r="B96" s="2" t="s">
        <v>57</v>
      </c>
      <c r="C96" s="2" t="s">
        <v>301</v>
      </c>
      <c r="D96" s="3" t="s">
        <v>58</v>
      </c>
      <c r="E96" s="14">
        <v>13.5</v>
      </c>
      <c r="F96" s="5"/>
      <c r="G96" s="5">
        <f>E96*F96</f>
        <v>0</v>
      </c>
    </row>
    <row r="97" spans="1:9" x14ac:dyDescent="0.25">
      <c r="A97" s="2"/>
      <c r="B97" s="2"/>
      <c r="C97" s="15" t="s">
        <v>178</v>
      </c>
      <c r="D97" s="3"/>
      <c r="E97" s="3"/>
      <c r="F97" s="5"/>
      <c r="G97" s="5"/>
    </row>
    <row r="98" spans="1:9" x14ac:dyDescent="0.25">
      <c r="A98" s="2"/>
      <c r="B98" s="2"/>
      <c r="C98" s="2"/>
      <c r="D98" s="3"/>
      <c r="E98" s="3"/>
      <c r="F98" s="5"/>
      <c r="G98" s="5"/>
    </row>
    <row r="99" spans="1:9" x14ac:dyDescent="0.25">
      <c r="A99" s="2"/>
      <c r="B99" s="2" t="s">
        <v>59</v>
      </c>
      <c r="C99" s="2" t="s">
        <v>60</v>
      </c>
      <c r="D99" s="3"/>
      <c r="E99" s="3"/>
      <c r="F99" s="5"/>
      <c r="G99" s="5"/>
      <c r="H99" s="2"/>
      <c r="I99" s="2"/>
    </row>
    <row r="100" spans="1:9" x14ac:dyDescent="0.25">
      <c r="A100" s="2" t="s">
        <v>101</v>
      </c>
      <c r="B100" s="2" t="s">
        <v>63</v>
      </c>
      <c r="C100" s="2" t="s">
        <v>64</v>
      </c>
      <c r="D100" s="3" t="s">
        <v>30</v>
      </c>
      <c r="E100" s="3">
        <v>1</v>
      </c>
      <c r="F100" s="5"/>
      <c r="G100" s="5">
        <f>E100*F100</f>
        <v>0</v>
      </c>
      <c r="H100" s="11">
        <v>0.25875999999999999</v>
      </c>
      <c r="I100" s="9">
        <f>E100*H100</f>
        <v>0.25875999999999999</v>
      </c>
    </row>
    <row r="101" spans="1:9" x14ac:dyDescent="0.25">
      <c r="A101" s="2"/>
      <c r="B101" s="2"/>
      <c r="C101" s="2" t="s">
        <v>199</v>
      </c>
      <c r="D101" s="3"/>
      <c r="E101" s="3"/>
      <c r="F101" s="5"/>
      <c r="G101" s="5"/>
      <c r="H101" s="11"/>
      <c r="I101" s="10"/>
    </row>
    <row r="102" spans="1:9" x14ac:dyDescent="0.25">
      <c r="A102" s="2"/>
      <c r="B102" s="2"/>
      <c r="C102" s="2"/>
      <c r="D102" s="3"/>
      <c r="E102" s="3"/>
      <c r="F102" s="5"/>
      <c r="G102" s="5"/>
      <c r="H102" s="2"/>
      <c r="I102" s="10"/>
    </row>
    <row r="103" spans="1:9" x14ac:dyDescent="0.25">
      <c r="A103" s="2" t="s">
        <v>102</v>
      </c>
      <c r="B103" s="2" t="s">
        <v>66</v>
      </c>
      <c r="C103" s="2" t="s">
        <v>67</v>
      </c>
      <c r="D103" s="3" t="s">
        <v>30</v>
      </c>
      <c r="E103" s="3">
        <v>3.2</v>
      </c>
      <c r="F103" s="5"/>
      <c r="G103" s="5">
        <f>E103*F103</f>
        <v>0</v>
      </c>
      <c r="H103" s="2">
        <v>2.8089400000000002</v>
      </c>
      <c r="I103" s="9">
        <f>E103*H103</f>
        <v>8.988608000000001</v>
      </c>
    </row>
    <row r="104" spans="1:9" x14ac:dyDescent="0.25">
      <c r="A104" s="2"/>
      <c r="B104" s="2"/>
      <c r="C104" s="2" t="s">
        <v>200</v>
      </c>
      <c r="D104" s="3"/>
      <c r="E104" s="3"/>
      <c r="F104" s="5"/>
      <c r="G104" s="5"/>
      <c r="H104" s="2"/>
      <c r="I104" s="10"/>
    </row>
    <row r="105" spans="1:9" x14ac:dyDescent="0.25">
      <c r="A105" s="2"/>
      <c r="B105" s="2"/>
      <c r="C105" s="2"/>
      <c r="D105" s="3"/>
      <c r="E105" s="3"/>
      <c r="F105" s="5"/>
      <c r="G105" s="5"/>
      <c r="H105" s="2"/>
      <c r="I105" s="10"/>
    </row>
    <row r="106" spans="1:9" x14ac:dyDescent="0.25">
      <c r="A106" s="2" t="s">
        <v>204</v>
      </c>
      <c r="B106" s="2" t="s">
        <v>69</v>
      </c>
      <c r="C106" s="2" t="s">
        <v>70</v>
      </c>
      <c r="D106" s="3" t="s">
        <v>55</v>
      </c>
      <c r="E106" s="3">
        <v>30.2</v>
      </c>
      <c r="F106" s="5"/>
      <c r="G106" s="5">
        <f>E106*F106</f>
        <v>0</v>
      </c>
      <c r="H106" s="2">
        <v>7.6499999999999997E-3</v>
      </c>
      <c r="I106" s="9">
        <f>E106*H106</f>
        <v>0.23102999999999999</v>
      </c>
    </row>
    <row r="107" spans="1:9" x14ac:dyDescent="0.25">
      <c r="A107" s="2"/>
      <c r="B107" s="2"/>
      <c r="C107" s="2" t="s">
        <v>201</v>
      </c>
      <c r="D107" s="3"/>
      <c r="E107" s="3"/>
      <c r="F107" s="5"/>
      <c r="G107" s="5"/>
      <c r="H107" s="2"/>
      <c r="I107" s="10"/>
    </row>
    <row r="108" spans="1:9" x14ac:dyDescent="0.25">
      <c r="A108" s="2"/>
      <c r="B108" s="2"/>
      <c r="C108" s="2"/>
      <c r="D108" s="3"/>
      <c r="E108" s="3"/>
      <c r="F108" s="5"/>
      <c r="G108" s="5"/>
      <c r="H108" s="2"/>
      <c r="I108" s="10"/>
    </row>
    <row r="109" spans="1:9" x14ac:dyDescent="0.25">
      <c r="A109" s="2" t="s">
        <v>205</v>
      </c>
      <c r="B109" s="2" t="s">
        <v>72</v>
      </c>
      <c r="C109" s="2" t="s">
        <v>73</v>
      </c>
      <c r="D109" s="3" t="s">
        <v>55</v>
      </c>
      <c r="E109" s="3">
        <v>30.2</v>
      </c>
      <c r="F109" s="5"/>
      <c r="G109" s="5">
        <f>E109*F109</f>
        <v>0</v>
      </c>
      <c r="H109" s="2">
        <v>8.5999999999999998E-4</v>
      </c>
      <c r="I109" s="9">
        <f>E109*H109</f>
        <v>2.5971999999999999E-2</v>
      </c>
    </row>
    <row r="110" spans="1:9" x14ac:dyDescent="0.25">
      <c r="A110" s="2"/>
      <c r="B110" s="2"/>
      <c r="C110" s="2"/>
      <c r="D110" s="3"/>
      <c r="E110" s="3"/>
      <c r="F110" s="5"/>
      <c r="G110" s="5"/>
      <c r="H110" s="2"/>
      <c r="I110" s="10"/>
    </row>
    <row r="111" spans="1:9" x14ac:dyDescent="0.25">
      <c r="A111" s="2" t="s">
        <v>206</v>
      </c>
      <c r="B111" s="2" t="s">
        <v>75</v>
      </c>
      <c r="C111" s="2" t="s">
        <v>76</v>
      </c>
      <c r="D111" s="3" t="s">
        <v>15</v>
      </c>
      <c r="E111" s="3">
        <v>0.13100000000000001</v>
      </c>
      <c r="F111" s="5"/>
      <c r="G111" s="5">
        <f>E111*F111</f>
        <v>0</v>
      </c>
      <c r="H111" s="2">
        <v>1.03003</v>
      </c>
      <c r="I111" s="9">
        <f>E111*H111</f>
        <v>0.13493393000000001</v>
      </c>
    </row>
    <row r="112" spans="1:9" s="2" customFormat="1" x14ac:dyDescent="0.25">
      <c r="C112" s="2" t="s">
        <v>202</v>
      </c>
      <c r="D112" s="3"/>
      <c r="E112" s="3"/>
      <c r="F112" s="5"/>
      <c r="G112" s="5"/>
      <c r="I112" s="10"/>
    </row>
    <row r="113" spans="1:9" x14ac:dyDescent="0.25">
      <c r="A113" s="2"/>
      <c r="B113" s="2"/>
      <c r="C113" s="2"/>
      <c r="D113" s="3"/>
      <c r="E113" s="3"/>
      <c r="F113" s="5"/>
      <c r="G113" s="5"/>
      <c r="H113" s="2"/>
      <c r="I113" s="10"/>
    </row>
    <row r="114" spans="1:9" x14ac:dyDescent="0.25">
      <c r="A114" s="2"/>
      <c r="B114" s="2" t="s">
        <v>59</v>
      </c>
      <c r="C114" s="2" t="s">
        <v>77</v>
      </c>
      <c r="D114" s="3"/>
      <c r="E114" s="3"/>
      <c r="F114" s="5"/>
      <c r="G114" s="5"/>
      <c r="H114" s="2"/>
      <c r="I114" s="10"/>
    </row>
    <row r="115" spans="1:9" x14ac:dyDescent="0.25">
      <c r="A115" s="2" t="s">
        <v>207</v>
      </c>
      <c r="B115" t="s">
        <v>209</v>
      </c>
      <c r="C115" t="s">
        <v>210</v>
      </c>
      <c r="D115" s="16" t="s">
        <v>55</v>
      </c>
      <c r="E115" s="16">
        <v>1.5</v>
      </c>
      <c r="F115" s="5"/>
      <c r="G115" s="5">
        <f>E115*F115</f>
        <v>0</v>
      </c>
      <c r="H115">
        <v>0.46914</v>
      </c>
      <c r="I115" s="9">
        <f>E115*H115</f>
        <v>0.70371000000000006</v>
      </c>
    </row>
    <row r="116" spans="1:9" x14ac:dyDescent="0.25">
      <c r="A116" s="2"/>
      <c r="C116" t="s">
        <v>211</v>
      </c>
    </row>
    <row r="117" spans="1:9" s="2" customFormat="1" x14ac:dyDescent="0.25">
      <c r="D117" s="3"/>
      <c r="E117" s="3"/>
      <c r="F117" s="5"/>
      <c r="G117" s="5"/>
      <c r="I117" s="10"/>
    </row>
    <row r="118" spans="1:9" s="2" customFormat="1" x14ac:dyDescent="0.25">
      <c r="A118" s="2" t="s">
        <v>208</v>
      </c>
      <c r="B118" s="2" t="s">
        <v>212</v>
      </c>
      <c r="C118" s="2" t="s">
        <v>213</v>
      </c>
      <c r="D118" s="3" t="s">
        <v>55</v>
      </c>
      <c r="E118" s="3">
        <v>56</v>
      </c>
      <c r="F118" s="5"/>
      <c r="G118" s="5">
        <f>E118*F118</f>
        <v>0</v>
      </c>
      <c r="H118" s="2">
        <v>0.30005999999999999</v>
      </c>
      <c r="I118" s="9">
        <f>E118*H118</f>
        <v>16.803359999999998</v>
      </c>
    </row>
    <row r="119" spans="1:9" s="2" customFormat="1" x14ac:dyDescent="0.25">
      <c r="C119" s="2" t="s">
        <v>214</v>
      </c>
      <c r="D119" s="16"/>
      <c r="E119" s="16"/>
      <c r="F119" s="5"/>
      <c r="G119" s="5"/>
      <c r="I119" s="10"/>
    </row>
    <row r="120" spans="1:9" s="2" customFormat="1" x14ac:dyDescent="0.25">
      <c r="D120" s="16"/>
      <c r="E120" s="16"/>
      <c r="F120" s="5"/>
      <c r="G120" s="5"/>
      <c r="I120" s="10"/>
    </row>
    <row r="121" spans="1:9" s="2" customFormat="1" x14ac:dyDescent="0.25">
      <c r="A121" s="2" t="s">
        <v>215</v>
      </c>
      <c r="B121" s="2" t="s">
        <v>216</v>
      </c>
      <c r="C121" s="2" t="s">
        <v>217</v>
      </c>
      <c r="D121" s="16" t="s">
        <v>55</v>
      </c>
      <c r="E121" s="16">
        <v>124</v>
      </c>
      <c r="F121" s="5"/>
      <c r="G121" s="5">
        <f>E121*F121</f>
        <v>0</v>
      </c>
      <c r="H121" s="2">
        <v>2.7999999999999998E-4</v>
      </c>
      <c r="I121" s="9">
        <f>E121*H121</f>
        <v>3.4719999999999994E-2</v>
      </c>
    </row>
    <row r="122" spans="1:9" s="2" customFormat="1" x14ac:dyDescent="0.25">
      <c r="C122" s="2" t="s">
        <v>218</v>
      </c>
      <c r="D122" s="16"/>
      <c r="E122" s="16"/>
      <c r="F122" s="5"/>
      <c r="G122" s="5"/>
      <c r="I122" s="10"/>
    </row>
    <row r="123" spans="1:9" s="2" customFormat="1" x14ac:dyDescent="0.25">
      <c r="D123" s="16"/>
      <c r="E123" s="16"/>
      <c r="F123" s="5"/>
      <c r="G123" s="5"/>
      <c r="I123" s="10"/>
    </row>
    <row r="124" spans="1:9" s="2" customFormat="1" x14ac:dyDescent="0.25">
      <c r="A124" s="2" t="s">
        <v>219</v>
      </c>
      <c r="B124" s="2" t="s">
        <v>57</v>
      </c>
      <c r="C124" s="2" t="s">
        <v>220</v>
      </c>
      <c r="D124" s="16" t="s">
        <v>55</v>
      </c>
      <c r="E124" s="16">
        <v>149</v>
      </c>
      <c r="F124" s="5"/>
      <c r="G124" s="5">
        <f>E124*F124</f>
        <v>0</v>
      </c>
      <c r="I124" s="10"/>
    </row>
    <row r="125" spans="1:9" s="2" customFormat="1" x14ac:dyDescent="0.25">
      <c r="C125" s="2" t="s">
        <v>221</v>
      </c>
      <c r="I125" s="10"/>
    </row>
    <row r="126" spans="1:9" s="2" customFormat="1" x14ac:dyDescent="0.25">
      <c r="D126" s="16"/>
      <c r="E126" s="16"/>
      <c r="F126" s="5"/>
      <c r="G126" s="5"/>
      <c r="I126" s="10"/>
    </row>
    <row r="127" spans="1:9" s="2" customFormat="1" x14ac:dyDescent="0.25">
      <c r="A127" s="2" t="s">
        <v>222</v>
      </c>
      <c r="B127" s="2" t="s">
        <v>223</v>
      </c>
      <c r="C127" s="2" t="s">
        <v>224</v>
      </c>
      <c r="D127" s="16" t="s">
        <v>30</v>
      </c>
      <c r="E127" s="16">
        <v>97</v>
      </c>
      <c r="F127" s="5"/>
      <c r="G127" s="5">
        <f>E127*F127</f>
        <v>0</v>
      </c>
      <c r="H127" s="11">
        <v>1.9967999999999999</v>
      </c>
      <c r="I127" s="9">
        <f>E127*H127</f>
        <v>193.68959999999998</v>
      </c>
    </row>
    <row r="128" spans="1:9" s="2" customFormat="1" x14ac:dyDescent="0.25">
      <c r="C128" s="2" t="s">
        <v>225</v>
      </c>
      <c r="D128" s="16"/>
      <c r="E128" s="16"/>
      <c r="F128" s="5"/>
      <c r="G128" s="5"/>
      <c r="I128" s="10"/>
    </row>
    <row r="129" spans="1:9" s="2" customFormat="1" x14ac:dyDescent="0.25">
      <c r="D129" s="3"/>
      <c r="E129" s="3"/>
      <c r="F129" s="5"/>
      <c r="G129" s="5"/>
      <c r="I129" s="10"/>
    </row>
    <row r="130" spans="1:9" s="2" customFormat="1" x14ac:dyDescent="0.25">
      <c r="A130" s="2" t="s">
        <v>233</v>
      </c>
      <c r="B130" s="2" t="s">
        <v>79</v>
      </c>
      <c r="C130" s="2" t="s">
        <v>80</v>
      </c>
      <c r="D130" s="3" t="s">
        <v>55</v>
      </c>
      <c r="E130" s="3">
        <v>2</v>
      </c>
      <c r="F130" s="5"/>
      <c r="G130" s="5">
        <f>E130*F130</f>
        <v>0</v>
      </c>
      <c r="H130" s="11">
        <v>2.4142999999999999</v>
      </c>
      <c r="I130" s="9">
        <f>E130*H130</f>
        <v>4.8285999999999998</v>
      </c>
    </row>
    <row r="131" spans="1:9" s="2" customFormat="1" x14ac:dyDescent="0.25">
      <c r="C131" s="2" t="s">
        <v>203</v>
      </c>
      <c r="D131" s="3"/>
      <c r="E131" s="3"/>
      <c r="F131" s="5"/>
      <c r="G131" s="5"/>
      <c r="I131" s="10"/>
    </row>
    <row r="132" spans="1:9" s="2" customFormat="1" x14ac:dyDescent="0.25">
      <c r="D132" s="16"/>
      <c r="E132" s="16"/>
      <c r="F132" s="5"/>
      <c r="G132" s="5"/>
      <c r="I132" s="10"/>
    </row>
    <row r="133" spans="1:9" s="2" customFormat="1" x14ac:dyDescent="0.25">
      <c r="A133" s="2" t="s">
        <v>234</v>
      </c>
      <c r="B133" s="2" t="s">
        <v>226</v>
      </c>
      <c r="C133" s="2" t="s">
        <v>227</v>
      </c>
      <c r="D133" s="16" t="s">
        <v>55</v>
      </c>
      <c r="E133" s="16">
        <v>2.7</v>
      </c>
      <c r="F133" s="5"/>
      <c r="G133" s="5">
        <f>E133*F133</f>
        <v>0</v>
      </c>
      <c r="H133" s="11">
        <v>0.43340000000000001</v>
      </c>
      <c r="I133" s="9">
        <f>E133*H133</f>
        <v>1.17018</v>
      </c>
    </row>
    <row r="134" spans="1:9" s="2" customFormat="1" x14ac:dyDescent="0.25">
      <c r="C134" s="2" t="s">
        <v>152</v>
      </c>
      <c r="F134" s="5"/>
      <c r="G134" s="5"/>
      <c r="I134" s="10"/>
    </row>
    <row r="135" spans="1:9" s="2" customFormat="1" x14ac:dyDescent="0.25">
      <c r="F135" s="5"/>
      <c r="G135" s="5"/>
      <c r="I135" s="10"/>
    </row>
    <row r="136" spans="1:9" s="2" customFormat="1" x14ac:dyDescent="0.25">
      <c r="A136" s="2" t="s">
        <v>235</v>
      </c>
      <c r="B136" s="2" t="s">
        <v>228</v>
      </c>
      <c r="C136" s="2" t="s">
        <v>229</v>
      </c>
      <c r="D136" s="16" t="s">
        <v>55</v>
      </c>
      <c r="E136" s="16">
        <v>1.5</v>
      </c>
      <c r="F136" s="5"/>
      <c r="G136" s="5">
        <f>E136*F136</f>
        <v>0</v>
      </c>
      <c r="H136" s="2">
        <v>0.74326999999999999</v>
      </c>
      <c r="I136" s="9">
        <f>E136*H136</f>
        <v>1.114905</v>
      </c>
    </row>
    <row r="137" spans="1:9" s="2" customFormat="1" x14ac:dyDescent="0.25">
      <c r="C137" s="2" t="s">
        <v>211</v>
      </c>
      <c r="D137" s="16"/>
      <c r="F137" s="5"/>
      <c r="G137" s="5"/>
      <c r="I137" s="10"/>
    </row>
    <row r="138" spans="1:9" s="2" customFormat="1" x14ac:dyDescent="0.25">
      <c r="D138" s="16"/>
      <c r="F138" s="5"/>
      <c r="G138" s="5"/>
      <c r="I138" s="10"/>
    </row>
    <row r="139" spans="1:9" s="2" customFormat="1" x14ac:dyDescent="0.25">
      <c r="B139" s="2" t="s">
        <v>81</v>
      </c>
      <c r="D139" s="16"/>
      <c r="F139" s="5"/>
      <c r="G139" s="5"/>
      <c r="I139" s="10"/>
    </row>
    <row r="140" spans="1:9" s="2" customFormat="1" x14ac:dyDescent="0.25">
      <c r="A140" s="2" t="s">
        <v>236</v>
      </c>
      <c r="B140" s="2" t="s">
        <v>237</v>
      </c>
      <c r="C140" s="2" t="s">
        <v>238</v>
      </c>
      <c r="D140" s="16" t="s">
        <v>30</v>
      </c>
      <c r="E140" s="16">
        <v>4.7</v>
      </c>
      <c r="F140" s="5"/>
      <c r="G140" s="5">
        <f>E140*F140</f>
        <v>0</v>
      </c>
      <c r="H140" s="2">
        <v>1.8907700000000001</v>
      </c>
      <c r="I140" s="9">
        <f>E140*H140</f>
        <v>8.8866190000000014</v>
      </c>
    </row>
    <row r="141" spans="1:9" s="2" customFormat="1" x14ac:dyDescent="0.25">
      <c r="C141" s="2" t="s">
        <v>239</v>
      </c>
      <c r="F141" s="5"/>
      <c r="G141" s="5"/>
      <c r="I141" s="10"/>
    </row>
    <row r="142" spans="1:9" s="2" customFormat="1" x14ac:dyDescent="0.25">
      <c r="F142" s="5"/>
      <c r="G142" s="5"/>
      <c r="I142" s="10"/>
    </row>
    <row r="143" spans="1:9" x14ac:dyDescent="0.25">
      <c r="A143" s="2"/>
      <c r="B143" s="2" t="s">
        <v>81</v>
      </c>
      <c r="C143" s="2" t="s">
        <v>82</v>
      </c>
      <c r="D143" s="3"/>
      <c r="E143" s="3"/>
      <c r="F143" s="5"/>
      <c r="G143" s="5"/>
      <c r="H143" s="2"/>
      <c r="I143" s="10"/>
    </row>
    <row r="144" spans="1:9" s="2" customFormat="1" x14ac:dyDescent="0.25">
      <c r="A144" s="2" t="s">
        <v>261</v>
      </c>
      <c r="B144" s="2" t="s">
        <v>246</v>
      </c>
      <c r="C144" s="2" t="s">
        <v>247</v>
      </c>
      <c r="D144" s="23" t="s">
        <v>28</v>
      </c>
      <c r="E144" s="23">
        <v>3</v>
      </c>
      <c r="F144" s="5"/>
      <c r="G144" s="5">
        <f>E144*F144</f>
        <v>0</v>
      </c>
      <c r="H144" s="2">
        <v>2.0799999999999998E-3</v>
      </c>
      <c r="I144" s="9">
        <f>E144*H144</f>
        <v>6.239999999999999E-3</v>
      </c>
    </row>
    <row r="145" spans="1:9" s="2" customFormat="1" x14ac:dyDescent="0.25">
      <c r="C145" s="2" t="s">
        <v>211</v>
      </c>
      <c r="D145" s="23"/>
      <c r="E145" s="23"/>
      <c r="F145" s="5"/>
      <c r="G145" s="5"/>
      <c r="I145" s="10"/>
    </row>
    <row r="146" spans="1:9" s="2" customFormat="1" x14ac:dyDescent="0.25">
      <c r="D146" s="29"/>
      <c r="E146" s="29"/>
      <c r="F146" s="5"/>
      <c r="G146" s="5"/>
      <c r="I146" s="10"/>
    </row>
    <row r="147" spans="1:9" s="2" customFormat="1" x14ac:dyDescent="0.25">
      <c r="A147" s="2" t="s">
        <v>262</v>
      </c>
      <c r="B147" s="2" t="s">
        <v>57</v>
      </c>
      <c r="C147" s="2" t="s">
        <v>248</v>
      </c>
      <c r="D147" s="23" t="s">
        <v>84</v>
      </c>
      <c r="E147" s="23">
        <v>3</v>
      </c>
      <c r="F147" s="5"/>
      <c r="G147" s="5">
        <f>E147*F147</f>
        <v>0</v>
      </c>
      <c r="H147" s="11">
        <v>0.19</v>
      </c>
      <c r="I147" s="9">
        <f>E147*H147</f>
        <v>0.57000000000000006</v>
      </c>
    </row>
    <row r="148" spans="1:9" s="2" customFormat="1" x14ac:dyDescent="0.25">
      <c r="D148" s="23"/>
      <c r="E148" s="23"/>
      <c r="F148" s="5"/>
      <c r="G148" s="5"/>
      <c r="I148" s="10"/>
    </row>
    <row r="149" spans="1:9" x14ac:dyDescent="0.25">
      <c r="A149" s="2" t="s">
        <v>263</v>
      </c>
      <c r="B149" s="2" t="s">
        <v>230</v>
      </c>
      <c r="C149" s="2" t="s">
        <v>231</v>
      </c>
      <c r="D149" s="3" t="s">
        <v>28</v>
      </c>
      <c r="E149" s="3">
        <v>91</v>
      </c>
      <c r="F149" s="5"/>
      <c r="G149" s="5">
        <f>E149*F149</f>
        <v>0</v>
      </c>
      <c r="H149" s="2">
        <v>4.8199999999999996E-3</v>
      </c>
      <c r="I149" s="9">
        <f>E149*H149</f>
        <v>0.43861999999999995</v>
      </c>
    </row>
    <row r="150" spans="1:9" x14ac:dyDescent="0.25">
      <c r="A150" s="2"/>
      <c r="B150" s="2"/>
      <c r="C150" s="2" t="s">
        <v>232</v>
      </c>
      <c r="D150" s="3"/>
      <c r="E150" s="3"/>
      <c r="F150" s="5"/>
      <c r="G150" s="5"/>
      <c r="H150" s="2"/>
      <c r="I150" s="10"/>
    </row>
    <row r="151" spans="1:9" s="2" customFormat="1" x14ac:dyDescent="0.25">
      <c r="D151" s="29"/>
      <c r="E151" s="29"/>
      <c r="F151" s="5"/>
      <c r="G151" s="5"/>
      <c r="I151" s="10"/>
    </row>
    <row r="152" spans="1:9" s="2" customFormat="1" x14ac:dyDescent="0.25">
      <c r="A152" s="2" t="s">
        <v>264</v>
      </c>
      <c r="B152" s="2" t="s">
        <v>295</v>
      </c>
      <c r="C152" s="2" t="s">
        <v>296</v>
      </c>
      <c r="D152" s="29" t="s">
        <v>84</v>
      </c>
      <c r="E152" s="29">
        <v>1</v>
      </c>
      <c r="F152" s="5"/>
      <c r="G152" s="5">
        <f>E152*F152</f>
        <v>0</v>
      </c>
      <c r="H152" s="2">
        <v>3.8600000000000002E-2</v>
      </c>
      <c r="I152" s="9">
        <f>E152*H152</f>
        <v>3.8600000000000002E-2</v>
      </c>
    </row>
    <row r="153" spans="1:9" s="2" customFormat="1" x14ac:dyDescent="0.25">
      <c r="D153" s="30"/>
      <c r="E153" s="30"/>
      <c r="F153" s="5"/>
      <c r="G153" s="5"/>
      <c r="I153" s="9"/>
    </row>
    <row r="154" spans="1:9" s="2" customFormat="1" x14ac:dyDescent="0.25">
      <c r="A154" s="2" t="s">
        <v>265</v>
      </c>
      <c r="B154" s="2" t="s">
        <v>302</v>
      </c>
      <c r="C154" s="2" t="s">
        <v>303</v>
      </c>
      <c r="D154" s="32" t="s">
        <v>84</v>
      </c>
      <c r="E154" s="32">
        <v>5</v>
      </c>
      <c r="F154" s="5"/>
      <c r="G154" s="6">
        <f>E154*F154</f>
        <v>0</v>
      </c>
      <c r="H154" s="11">
        <v>2.1000000000000001E-4</v>
      </c>
      <c r="I154" s="7">
        <f>E154*H154</f>
        <v>1.0500000000000002E-3</v>
      </c>
    </row>
    <row r="155" spans="1:9" s="2" customFormat="1" x14ac:dyDescent="0.25">
      <c r="C155" s="2" t="s">
        <v>306</v>
      </c>
      <c r="F155" s="5"/>
      <c r="I155" s="30"/>
    </row>
    <row r="156" spans="1:9" s="2" customFormat="1" x14ac:dyDescent="0.25">
      <c r="F156" s="5"/>
      <c r="I156" s="30"/>
    </row>
    <row r="157" spans="1:9" s="2" customFormat="1" x14ac:dyDescent="0.25">
      <c r="A157" s="2" t="s">
        <v>266</v>
      </c>
      <c r="B157" s="2" t="s">
        <v>304</v>
      </c>
      <c r="C157" s="2" t="s">
        <v>305</v>
      </c>
      <c r="D157" s="32" t="s">
        <v>84</v>
      </c>
      <c r="E157" s="32">
        <v>2</v>
      </c>
      <c r="F157" s="5"/>
      <c r="G157" s="6">
        <f>E157*F157</f>
        <v>0</v>
      </c>
      <c r="H157" s="11">
        <v>1.1900000000000001E-3</v>
      </c>
      <c r="I157" s="7">
        <f>E157*H157</f>
        <v>2.3800000000000002E-3</v>
      </c>
    </row>
    <row r="158" spans="1:9" s="2" customFormat="1" x14ac:dyDescent="0.25">
      <c r="C158" s="2" t="s">
        <v>306</v>
      </c>
      <c r="D158" s="30"/>
      <c r="E158" s="30"/>
      <c r="F158" s="5"/>
      <c r="G158" s="5"/>
      <c r="I158" s="9"/>
    </row>
    <row r="159" spans="1:9" s="2" customFormat="1" x14ac:dyDescent="0.25">
      <c r="D159" s="23"/>
      <c r="E159" s="23"/>
      <c r="F159" s="5"/>
      <c r="G159" s="5"/>
      <c r="I159" s="10"/>
    </row>
    <row r="160" spans="1:9" s="2" customFormat="1" x14ac:dyDescent="0.25">
      <c r="B160" s="2" t="s">
        <v>240</v>
      </c>
      <c r="C160" s="2" t="s">
        <v>90</v>
      </c>
      <c r="D160" s="23"/>
      <c r="E160" s="23"/>
      <c r="F160" s="5"/>
      <c r="G160" s="5"/>
      <c r="I160" s="10"/>
    </row>
    <row r="161" spans="1:9" s="2" customFormat="1" x14ac:dyDescent="0.25">
      <c r="A161" s="2" t="s">
        <v>267</v>
      </c>
      <c r="B161" s="2" t="s">
        <v>249</v>
      </c>
      <c r="C161" s="2" t="s">
        <v>250</v>
      </c>
      <c r="D161" s="23" t="s">
        <v>58</v>
      </c>
      <c r="E161" s="23">
        <v>69</v>
      </c>
      <c r="F161" s="5"/>
      <c r="G161" s="5">
        <f>E161*F161</f>
        <v>0</v>
      </c>
      <c r="I161" s="10"/>
    </row>
    <row r="162" spans="1:9" s="2" customFormat="1" x14ac:dyDescent="0.25">
      <c r="D162" s="23"/>
      <c r="E162" s="23"/>
      <c r="F162" s="5"/>
      <c r="G162" s="5"/>
      <c r="I162" s="10"/>
    </row>
    <row r="163" spans="1:9" s="2" customFormat="1" x14ac:dyDescent="0.25">
      <c r="A163" s="2" t="s">
        <v>268</v>
      </c>
      <c r="B163" s="2" t="s">
        <v>251</v>
      </c>
      <c r="C163" s="2" t="s">
        <v>253</v>
      </c>
      <c r="D163" s="23" t="s">
        <v>58</v>
      </c>
      <c r="E163" s="23">
        <v>103</v>
      </c>
      <c r="F163" s="5"/>
      <c r="G163" s="5">
        <f>E163*F163</f>
        <v>0</v>
      </c>
      <c r="I163" s="10"/>
    </row>
    <row r="164" spans="1:9" s="2" customFormat="1" x14ac:dyDescent="0.25">
      <c r="D164" s="23"/>
      <c r="E164" s="23"/>
      <c r="F164" s="5"/>
      <c r="G164" s="5"/>
      <c r="I164" s="10"/>
    </row>
    <row r="165" spans="1:9" s="2" customFormat="1" x14ac:dyDescent="0.25">
      <c r="A165" s="2" t="s">
        <v>269</v>
      </c>
      <c r="B165" s="2" t="s">
        <v>252</v>
      </c>
      <c r="C165" s="2" t="s">
        <v>254</v>
      </c>
      <c r="D165" s="23" t="s">
        <v>58</v>
      </c>
      <c r="E165" s="23">
        <v>542.5</v>
      </c>
      <c r="F165" s="5"/>
      <c r="G165" s="5">
        <f>E165*F165</f>
        <v>0</v>
      </c>
      <c r="I165" s="10"/>
    </row>
    <row r="166" spans="1:9" s="2" customFormat="1" x14ac:dyDescent="0.25">
      <c r="D166" s="23"/>
      <c r="E166" s="23"/>
      <c r="F166" s="5"/>
      <c r="G166" s="5"/>
      <c r="I166" s="10"/>
    </row>
    <row r="167" spans="1:9" s="2" customFormat="1" x14ac:dyDescent="0.25">
      <c r="A167" s="2" t="s">
        <v>270</v>
      </c>
      <c r="B167" s="2" t="s">
        <v>57</v>
      </c>
      <c r="C167" s="2" t="s">
        <v>242</v>
      </c>
      <c r="D167" s="23" t="s">
        <v>58</v>
      </c>
      <c r="E167" s="23">
        <v>714.5</v>
      </c>
      <c r="F167" s="5"/>
      <c r="G167" s="5">
        <f>E167*F167</f>
        <v>0</v>
      </c>
      <c r="I167" s="10"/>
    </row>
    <row r="168" spans="1:9" x14ac:dyDescent="0.25">
      <c r="A168" s="2"/>
      <c r="B168" s="2"/>
      <c r="C168" s="2" t="s">
        <v>241</v>
      </c>
      <c r="D168" s="3"/>
      <c r="E168" s="3"/>
      <c r="F168" s="5"/>
      <c r="G168" s="5"/>
      <c r="H168" s="2"/>
      <c r="I168" s="10"/>
    </row>
    <row r="169" spans="1:9" s="2" customFormat="1" x14ac:dyDescent="0.25">
      <c r="C169" s="2" t="s">
        <v>243</v>
      </c>
      <c r="D169" s="23"/>
      <c r="E169" s="23"/>
      <c r="F169" s="5"/>
      <c r="G169" s="5"/>
      <c r="I169" s="10"/>
    </row>
    <row r="170" spans="1:9" s="2" customFormat="1" x14ac:dyDescent="0.25">
      <c r="C170" s="2" t="s">
        <v>244</v>
      </c>
      <c r="D170" s="23"/>
      <c r="E170" s="23"/>
      <c r="F170" s="5"/>
      <c r="G170" s="5"/>
      <c r="I170" s="10"/>
    </row>
    <row r="171" spans="1:9" s="2" customFormat="1" x14ac:dyDescent="0.25">
      <c r="C171" s="2" t="s">
        <v>245</v>
      </c>
      <c r="D171" s="23"/>
      <c r="E171" s="23"/>
      <c r="F171" s="5"/>
      <c r="G171" s="5"/>
      <c r="I171" s="10"/>
    </row>
    <row r="172" spans="1:9" s="2" customFormat="1" x14ac:dyDescent="0.25">
      <c r="D172" s="23"/>
      <c r="E172" s="23"/>
      <c r="F172" s="5"/>
      <c r="G172" s="5"/>
      <c r="I172" s="10"/>
    </row>
    <row r="173" spans="1:9" x14ac:dyDescent="0.25">
      <c r="A173" s="2"/>
      <c r="B173" s="2" t="s">
        <v>59</v>
      </c>
      <c r="D173" s="3"/>
      <c r="E173" s="3"/>
      <c r="F173" s="5"/>
      <c r="G173" s="5"/>
      <c r="H173" s="2"/>
      <c r="I173" s="10"/>
    </row>
    <row r="174" spans="1:9" ht="30" x14ac:dyDescent="0.25">
      <c r="A174" s="2" t="s">
        <v>271</v>
      </c>
      <c r="B174" s="2" t="s">
        <v>92</v>
      </c>
      <c r="C174" s="12" t="s">
        <v>93</v>
      </c>
      <c r="D174" s="3" t="s">
        <v>28</v>
      </c>
      <c r="E174" s="3">
        <v>2</v>
      </c>
      <c r="F174" s="5"/>
      <c r="G174" s="5">
        <f>E174*F174</f>
        <v>0</v>
      </c>
      <c r="H174" s="2"/>
      <c r="I174" s="10"/>
    </row>
    <row r="175" spans="1:9" x14ac:dyDescent="0.25">
      <c r="A175" s="2"/>
      <c r="B175" s="2"/>
      <c r="C175" s="12" t="s">
        <v>152</v>
      </c>
      <c r="D175" s="3"/>
      <c r="E175" s="3"/>
      <c r="F175" s="5"/>
      <c r="G175" s="5"/>
      <c r="H175" s="2"/>
      <c r="I175" s="10"/>
    </row>
    <row r="176" spans="1:9" x14ac:dyDescent="0.25">
      <c r="A176" s="2"/>
      <c r="B176" s="2"/>
      <c r="C176" s="12"/>
      <c r="D176" s="3"/>
      <c r="E176" s="3"/>
      <c r="F176" s="5"/>
      <c r="G176" s="5"/>
      <c r="H176" s="2"/>
      <c r="I176" s="10"/>
    </row>
    <row r="177" spans="1:9" ht="15" customHeight="1" x14ac:dyDescent="0.25">
      <c r="A177" s="2" t="s">
        <v>272</v>
      </c>
      <c r="B177" s="2" t="s">
        <v>92</v>
      </c>
      <c r="C177" s="12" t="s">
        <v>255</v>
      </c>
      <c r="D177" s="3" t="s">
        <v>84</v>
      </c>
      <c r="E177" s="3">
        <v>1</v>
      </c>
      <c r="F177" s="5"/>
      <c r="G177" s="5">
        <f>E177*F177</f>
        <v>0</v>
      </c>
      <c r="H177" s="2"/>
      <c r="I177" s="10"/>
    </row>
    <row r="178" spans="1:9" s="2" customFormat="1" ht="15" customHeight="1" x14ac:dyDescent="0.25">
      <c r="C178" s="12" t="s">
        <v>152</v>
      </c>
      <c r="D178" s="23"/>
      <c r="E178" s="23"/>
      <c r="F178" s="5"/>
      <c r="G178" s="5"/>
      <c r="I178" s="10"/>
    </row>
    <row r="179" spans="1:9" x14ac:dyDescent="0.25">
      <c r="A179" s="2"/>
      <c r="B179" s="2"/>
      <c r="C179" s="12"/>
      <c r="D179" s="3"/>
      <c r="E179" s="3"/>
      <c r="F179" s="5"/>
      <c r="G179" s="5"/>
      <c r="H179" s="2"/>
      <c r="I179" s="10"/>
    </row>
    <row r="180" spans="1:9" ht="30" x14ac:dyDescent="0.25">
      <c r="A180" s="2" t="s">
        <v>273</v>
      </c>
      <c r="B180" s="2" t="s">
        <v>92</v>
      </c>
      <c r="C180" s="12" t="s">
        <v>256</v>
      </c>
      <c r="D180" s="3" t="s">
        <v>84</v>
      </c>
      <c r="E180" s="3">
        <v>1</v>
      </c>
      <c r="F180" s="5"/>
      <c r="G180" s="5">
        <f>E180*F180</f>
        <v>0</v>
      </c>
      <c r="H180" s="2"/>
      <c r="I180" s="10"/>
    </row>
    <row r="181" spans="1:9" s="2" customFormat="1" x14ac:dyDescent="0.25">
      <c r="C181" s="12" t="s">
        <v>152</v>
      </c>
      <c r="D181" s="23"/>
      <c r="E181" s="23"/>
      <c r="F181" s="5"/>
      <c r="G181" s="5"/>
      <c r="I181" s="10"/>
    </row>
    <row r="182" spans="1:9" x14ac:dyDescent="0.25">
      <c r="A182" s="2"/>
      <c r="B182" s="2"/>
      <c r="C182" s="12"/>
      <c r="D182" s="3"/>
      <c r="E182" s="3"/>
      <c r="F182" s="5"/>
      <c r="G182" s="5"/>
      <c r="H182" s="2"/>
      <c r="I182" s="10"/>
    </row>
    <row r="183" spans="1:9" x14ac:dyDescent="0.25">
      <c r="A183" s="2" t="s">
        <v>298</v>
      </c>
      <c r="B183" s="2" t="s">
        <v>97</v>
      </c>
      <c r="C183" s="12" t="s">
        <v>98</v>
      </c>
      <c r="D183" s="3" t="s">
        <v>28</v>
      </c>
      <c r="E183" s="3">
        <v>0.7</v>
      </c>
      <c r="F183" s="5"/>
      <c r="G183" s="5">
        <f>E183*F183</f>
        <v>0</v>
      </c>
      <c r="H183" s="2">
        <v>3.5159999999999997E-2</v>
      </c>
      <c r="I183" s="9">
        <f>E183*H183</f>
        <v>2.4611999999999995E-2</v>
      </c>
    </row>
    <row r="184" spans="1:9" s="2" customFormat="1" x14ac:dyDescent="0.25">
      <c r="C184" s="12" t="s">
        <v>152</v>
      </c>
      <c r="D184" s="23"/>
      <c r="E184" s="23"/>
      <c r="F184" s="5"/>
      <c r="G184" s="5"/>
      <c r="I184" s="10"/>
    </row>
    <row r="185" spans="1:9" x14ac:dyDescent="0.25">
      <c r="A185" s="2"/>
      <c r="B185" s="2"/>
      <c r="C185" s="12"/>
      <c r="D185" s="3"/>
      <c r="E185" s="3"/>
      <c r="F185" s="5"/>
      <c r="G185" s="5"/>
      <c r="H185" s="2"/>
      <c r="I185" s="10"/>
    </row>
    <row r="186" spans="1:9" ht="30" x14ac:dyDescent="0.25">
      <c r="A186" s="2" t="s">
        <v>297</v>
      </c>
      <c r="B186" s="2" t="s">
        <v>92</v>
      </c>
      <c r="C186" s="12" t="s">
        <v>100</v>
      </c>
      <c r="D186" s="3" t="s">
        <v>28</v>
      </c>
      <c r="E186" s="3">
        <v>1</v>
      </c>
      <c r="F186" s="5"/>
      <c r="G186" s="5">
        <f>E186*F186</f>
        <v>0</v>
      </c>
      <c r="H186" s="2"/>
      <c r="I186" s="10"/>
    </row>
    <row r="187" spans="1:9" x14ac:dyDescent="0.25">
      <c r="A187" s="2"/>
      <c r="B187" s="2"/>
      <c r="C187" s="12" t="s">
        <v>152</v>
      </c>
      <c r="D187" s="3"/>
      <c r="E187" s="3"/>
      <c r="F187" s="5"/>
      <c r="G187" s="5"/>
      <c r="H187" s="2"/>
      <c r="I187" s="10"/>
    </row>
    <row r="188" spans="1:9" x14ac:dyDescent="0.25">
      <c r="A188" s="2"/>
      <c r="B188" s="2"/>
      <c r="C188" s="2"/>
      <c r="D188" s="3"/>
      <c r="E188" s="3"/>
      <c r="F188" s="5"/>
      <c r="G188" s="5"/>
      <c r="H188" s="2"/>
      <c r="I188" s="10"/>
    </row>
    <row r="189" spans="1:9" x14ac:dyDescent="0.25">
      <c r="A189" t="s">
        <v>307</v>
      </c>
      <c r="B189" s="2" t="s">
        <v>257</v>
      </c>
      <c r="C189" s="2" t="s">
        <v>258</v>
      </c>
      <c r="D189" s="3" t="s">
        <v>28</v>
      </c>
      <c r="E189" s="3">
        <v>2</v>
      </c>
      <c r="F189" s="5"/>
      <c r="G189" s="5">
        <f>E189*F189</f>
        <v>0</v>
      </c>
      <c r="H189" s="2">
        <v>6.9260000000000002E-2</v>
      </c>
      <c r="I189" s="9">
        <f>E189*H189</f>
        <v>0.13852</v>
      </c>
    </row>
    <row r="190" spans="1:9" x14ac:dyDescent="0.25">
      <c r="A190" s="2"/>
      <c r="B190" s="2"/>
      <c r="C190" s="2" t="s">
        <v>152</v>
      </c>
      <c r="D190" s="3"/>
      <c r="E190" s="3"/>
      <c r="F190" s="5"/>
      <c r="G190" s="5"/>
      <c r="H190" s="2"/>
      <c r="I190" s="10"/>
    </row>
    <row r="191" spans="1:9" x14ac:dyDescent="0.25">
      <c r="A191" s="2"/>
      <c r="B191" s="2"/>
      <c r="C191" s="2"/>
      <c r="D191" s="3"/>
      <c r="E191" s="3"/>
      <c r="F191" s="5"/>
      <c r="G191" s="5"/>
      <c r="H191" s="2"/>
      <c r="I191" s="2"/>
    </row>
    <row r="192" spans="1:9" x14ac:dyDescent="0.25">
      <c r="A192" t="s">
        <v>308</v>
      </c>
      <c r="B192" s="2" t="s">
        <v>259</v>
      </c>
      <c r="C192" s="2" t="s">
        <v>260</v>
      </c>
      <c r="D192" s="3" t="s">
        <v>15</v>
      </c>
      <c r="E192" s="7">
        <f>I194</f>
        <v>238.11512992999991</v>
      </c>
      <c r="F192" s="5"/>
      <c r="G192" s="5">
        <f>E192*F192</f>
        <v>0</v>
      </c>
      <c r="H192" s="2"/>
      <c r="I192" s="2"/>
    </row>
    <row r="193" spans="1:9" x14ac:dyDescent="0.25">
      <c r="A193" s="2"/>
      <c r="B193" s="2"/>
      <c r="C193" s="2"/>
      <c r="D193" s="2"/>
      <c r="E193" s="2"/>
      <c r="F193" s="5"/>
      <c r="G193" s="5"/>
      <c r="H193" s="2"/>
      <c r="I193" s="2"/>
    </row>
    <row r="194" spans="1:9" x14ac:dyDescent="0.25">
      <c r="A194" s="2"/>
      <c r="B194" s="2"/>
      <c r="C194" s="4" t="s">
        <v>103</v>
      </c>
      <c r="D194" s="4"/>
      <c r="E194" s="4"/>
      <c r="F194" s="4"/>
      <c r="G194" s="8">
        <f>SUM(G9:G193)</f>
        <v>0</v>
      </c>
      <c r="H194" s="2"/>
      <c r="I194" s="7">
        <f>SUM(I9:I193)</f>
        <v>238.11512992999991</v>
      </c>
    </row>
  </sheetData>
  <mergeCells count="5">
    <mergeCell ref="A1:I1"/>
    <mergeCell ref="A2:I2"/>
    <mergeCell ref="A3:I3"/>
    <mergeCell ref="F4:G4"/>
    <mergeCell ref="H4:I4"/>
  </mergeCells>
  <pageMargins left="0.70866141732283472" right="0.70866141732283472" top="0.78740157480314965" bottom="0.78740157480314965" header="0.31496062992125984" footer="0.31496062992125984"/>
  <pageSetup paperSize="9" scale="61" fitToHeight="3" orientation="portrait" r:id="rId1"/>
  <rowBreaks count="2" manualBreakCount="2">
    <brk id="79" max="8" man="1"/>
    <brk id="158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4"/>
  <sheetViews>
    <sheetView topLeftCell="A19" workbookViewId="0">
      <selection activeCell="K44" sqref="A1:K44"/>
    </sheetView>
  </sheetViews>
  <sheetFormatPr defaultRowHeight="15" x14ac:dyDescent="0.25"/>
  <sheetData>
    <row r="1" spans="1:11" x14ac:dyDescent="0.25">
      <c r="A1" s="34" t="s">
        <v>135</v>
      </c>
      <c r="B1" s="34"/>
      <c r="C1" s="34"/>
      <c r="D1" s="34"/>
      <c r="E1" s="34"/>
      <c r="F1" s="34"/>
      <c r="G1" s="34"/>
      <c r="H1" s="34"/>
      <c r="I1" s="34"/>
      <c r="J1" s="34"/>
      <c r="K1" s="2"/>
    </row>
    <row r="2" spans="1:11" x14ac:dyDescent="0.25">
      <c r="A2" s="34" t="s">
        <v>159</v>
      </c>
      <c r="B2" s="34"/>
      <c r="C2" s="34"/>
      <c r="D2" s="34"/>
      <c r="E2" s="34"/>
      <c r="F2" s="34"/>
      <c r="G2" s="34"/>
      <c r="H2" s="34"/>
      <c r="I2" s="34"/>
      <c r="J2" s="34"/>
      <c r="K2" s="2"/>
    </row>
    <row r="3" spans="1:11" x14ac:dyDescent="0.25">
      <c r="A3" s="34"/>
      <c r="B3" s="34"/>
      <c r="C3" s="34"/>
      <c r="D3" s="34"/>
      <c r="E3" s="34"/>
      <c r="F3" s="34"/>
      <c r="G3" s="34"/>
      <c r="H3" s="34"/>
      <c r="I3" s="34"/>
      <c r="J3" s="34"/>
      <c r="K3" s="2"/>
    </row>
    <row r="4" spans="1:11" x14ac:dyDescent="0.25">
      <c r="A4" s="38"/>
      <c r="B4" s="38"/>
      <c r="C4" s="38"/>
      <c r="D4" s="38"/>
      <c r="E4" s="2"/>
      <c r="F4" s="2"/>
      <c r="G4" s="2"/>
      <c r="H4" s="2"/>
      <c r="I4" s="2"/>
      <c r="J4" s="2"/>
      <c r="K4" s="2"/>
    </row>
    <row r="5" spans="1:11" x14ac:dyDescent="0.25">
      <c r="A5" s="17" t="s">
        <v>160</v>
      </c>
      <c r="B5" s="17" t="s">
        <v>161</v>
      </c>
      <c r="C5" s="17" t="s">
        <v>162</v>
      </c>
      <c r="D5" s="37" t="s">
        <v>172</v>
      </c>
      <c r="E5" s="37"/>
      <c r="F5" s="37"/>
      <c r="G5" s="37"/>
      <c r="H5" s="37" t="s">
        <v>163</v>
      </c>
      <c r="I5" s="37"/>
      <c r="J5" s="37"/>
      <c r="K5" s="37"/>
    </row>
    <row r="6" spans="1:11" x14ac:dyDescent="0.25">
      <c r="A6" s="17"/>
      <c r="B6" s="17" t="s">
        <v>164</v>
      </c>
      <c r="C6" s="17" t="s">
        <v>28</v>
      </c>
      <c r="D6" s="17" t="s">
        <v>10</v>
      </c>
      <c r="E6" s="17" t="s">
        <v>165</v>
      </c>
      <c r="F6" s="17" t="s">
        <v>166</v>
      </c>
      <c r="G6" s="17" t="s">
        <v>11</v>
      </c>
      <c r="H6" s="17" t="s">
        <v>10</v>
      </c>
      <c r="I6" s="17" t="s">
        <v>165</v>
      </c>
      <c r="J6" s="17" t="s">
        <v>166</v>
      </c>
      <c r="K6" s="17" t="s">
        <v>11</v>
      </c>
    </row>
    <row r="7" spans="1:11" x14ac:dyDescent="0.25">
      <c r="A7" s="17"/>
      <c r="B7" s="17"/>
      <c r="C7" s="17"/>
      <c r="D7" s="17" t="s">
        <v>55</v>
      </c>
      <c r="E7" s="17" t="s">
        <v>55</v>
      </c>
      <c r="F7" s="17" t="s">
        <v>55</v>
      </c>
      <c r="G7" s="17" t="s">
        <v>30</v>
      </c>
      <c r="H7" s="17" t="s">
        <v>55</v>
      </c>
      <c r="I7" s="17" t="s">
        <v>55</v>
      </c>
      <c r="J7" s="17" t="s">
        <v>55</v>
      </c>
      <c r="K7" s="17" t="s">
        <v>30</v>
      </c>
    </row>
    <row r="8" spans="1:1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x14ac:dyDescent="0.25">
      <c r="A9" s="17" t="s">
        <v>167</v>
      </c>
      <c r="B9" s="3"/>
      <c r="C9" s="3"/>
      <c r="D9" s="3">
        <v>0</v>
      </c>
      <c r="E9" s="3"/>
      <c r="F9" s="3"/>
      <c r="G9" s="3"/>
      <c r="H9" s="3">
        <v>0</v>
      </c>
      <c r="I9" s="3"/>
      <c r="J9" s="3"/>
      <c r="K9" s="3"/>
    </row>
    <row r="10" spans="1:11" x14ac:dyDescent="0.25">
      <c r="A10" s="17"/>
      <c r="B10" s="3"/>
      <c r="C10" s="3">
        <v>10</v>
      </c>
      <c r="D10" s="3"/>
      <c r="E10" s="3">
        <f>D9+D11</f>
        <v>12</v>
      </c>
      <c r="F10" s="3">
        <f>E10/2</f>
        <v>6</v>
      </c>
      <c r="G10" s="18">
        <f>C10*F10</f>
        <v>60</v>
      </c>
      <c r="H10" s="3"/>
      <c r="I10" s="3">
        <f>H9+H11</f>
        <v>0.4</v>
      </c>
      <c r="J10" s="3">
        <f>I10/2</f>
        <v>0.2</v>
      </c>
      <c r="K10" s="18">
        <f>C10*J10</f>
        <v>2</v>
      </c>
    </row>
    <row r="11" spans="1:11" x14ac:dyDescent="0.25">
      <c r="A11" s="17">
        <v>1</v>
      </c>
      <c r="B11" s="3"/>
      <c r="C11" s="3"/>
      <c r="D11" s="3">
        <v>12</v>
      </c>
      <c r="E11" s="3"/>
      <c r="F11" s="3"/>
      <c r="G11" s="3"/>
      <c r="H11" s="3">
        <v>0.4</v>
      </c>
      <c r="I11" s="3"/>
      <c r="J11" s="3"/>
      <c r="K11" s="3"/>
    </row>
    <row r="12" spans="1:11" x14ac:dyDescent="0.25">
      <c r="A12" s="17"/>
      <c r="B12" s="3"/>
      <c r="C12" s="3">
        <v>15</v>
      </c>
      <c r="D12" s="3"/>
      <c r="E12" s="3">
        <f>D11+D13</f>
        <v>32.299999999999997</v>
      </c>
      <c r="F12" s="3">
        <f>E12/2</f>
        <v>16.149999999999999</v>
      </c>
      <c r="G12" s="3">
        <f>C12*F12</f>
        <v>242.24999999999997</v>
      </c>
      <c r="H12" s="3"/>
      <c r="I12" s="3">
        <f>H11+H13</f>
        <v>1.4</v>
      </c>
      <c r="J12" s="3">
        <f>I12/2</f>
        <v>0.7</v>
      </c>
      <c r="K12" s="18">
        <f>C12*J12</f>
        <v>10.5</v>
      </c>
    </row>
    <row r="13" spans="1:11" x14ac:dyDescent="0.25">
      <c r="A13" s="17">
        <v>2</v>
      </c>
      <c r="B13" s="3"/>
      <c r="C13" s="3"/>
      <c r="D13" s="3">
        <v>20.3</v>
      </c>
      <c r="E13" s="3"/>
      <c r="F13" s="3"/>
      <c r="G13" s="3"/>
      <c r="H13" s="18">
        <v>1</v>
      </c>
      <c r="I13" s="3"/>
      <c r="J13" s="3"/>
      <c r="K13" s="3"/>
    </row>
    <row r="14" spans="1:11" x14ac:dyDescent="0.25">
      <c r="A14" s="17"/>
      <c r="B14" s="3"/>
      <c r="C14" s="3">
        <v>15</v>
      </c>
      <c r="D14" s="3"/>
      <c r="E14" s="3">
        <f>D13+D15</f>
        <v>42.8</v>
      </c>
      <c r="F14" s="3">
        <f>E14/2</f>
        <v>21.4</v>
      </c>
      <c r="G14" s="3">
        <f>C14*F14</f>
        <v>321</v>
      </c>
      <c r="H14" s="3"/>
      <c r="I14" s="3">
        <f>H13+H15</f>
        <v>2.1</v>
      </c>
      <c r="J14" s="3">
        <f>I14/2</f>
        <v>1.05</v>
      </c>
      <c r="K14" s="18">
        <f>C14*J14</f>
        <v>15.75</v>
      </c>
    </row>
    <row r="15" spans="1:11" x14ac:dyDescent="0.25">
      <c r="A15" s="17">
        <v>3</v>
      </c>
      <c r="B15" s="7"/>
      <c r="C15" s="3"/>
      <c r="D15" s="3">
        <v>22.5</v>
      </c>
      <c r="E15" s="3"/>
      <c r="F15" s="3"/>
      <c r="G15" s="3"/>
      <c r="H15" s="3">
        <v>1.1000000000000001</v>
      </c>
      <c r="I15" s="3"/>
      <c r="J15" s="3"/>
      <c r="K15" s="3"/>
    </row>
    <row r="16" spans="1:11" x14ac:dyDescent="0.25">
      <c r="A16" s="17"/>
      <c r="B16" s="3"/>
      <c r="C16" s="3">
        <v>15</v>
      </c>
      <c r="D16" s="3"/>
      <c r="E16" s="3">
        <f>D15+D17</f>
        <v>54.3</v>
      </c>
      <c r="F16" s="3">
        <f>E16/2</f>
        <v>27.15</v>
      </c>
      <c r="G16" s="3">
        <f>C16*F16</f>
        <v>407.25</v>
      </c>
      <c r="H16" s="3"/>
      <c r="I16" s="3">
        <f>H15+H17</f>
        <v>3.5</v>
      </c>
      <c r="J16" s="3">
        <f>I16/2</f>
        <v>1.75</v>
      </c>
      <c r="K16" s="18">
        <f>C16*J16</f>
        <v>26.25</v>
      </c>
    </row>
    <row r="17" spans="1:11" x14ac:dyDescent="0.25">
      <c r="A17" s="17">
        <v>4</v>
      </c>
      <c r="B17" s="3"/>
      <c r="C17" s="3"/>
      <c r="D17" s="3">
        <v>31.8</v>
      </c>
      <c r="E17" s="3"/>
      <c r="F17" s="3"/>
      <c r="G17" s="3"/>
      <c r="H17" s="18">
        <v>2.4</v>
      </c>
      <c r="I17" s="3"/>
      <c r="J17" s="3"/>
      <c r="K17" s="3"/>
    </row>
    <row r="18" spans="1:11" x14ac:dyDescent="0.25">
      <c r="A18" s="17"/>
      <c r="B18" s="3"/>
      <c r="C18" s="3">
        <v>13</v>
      </c>
      <c r="D18" s="3"/>
      <c r="E18" s="3">
        <f>D17+D19</f>
        <v>31.8</v>
      </c>
      <c r="F18" s="3">
        <f>E18/2</f>
        <v>15.9</v>
      </c>
      <c r="G18" s="18">
        <f>C18*F18</f>
        <v>206.70000000000002</v>
      </c>
      <c r="H18" s="3"/>
      <c r="I18" s="3">
        <f>H17+H19</f>
        <v>2.4</v>
      </c>
      <c r="J18" s="3">
        <f>I18/2</f>
        <v>1.2</v>
      </c>
      <c r="K18" s="19">
        <f>C18*J18</f>
        <v>15.6</v>
      </c>
    </row>
    <row r="19" spans="1:11" x14ac:dyDescent="0.25">
      <c r="A19" s="17" t="s">
        <v>168</v>
      </c>
      <c r="B19" s="3"/>
      <c r="C19" s="3"/>
      <c r="D19" s="3">
        <v>0</v>
      </c>
      <c r="E19" s="3"/>
      <c r="F19" s="3"/>
      <c r="G19" s="3"/>
      <c r="H19" s="3">
        <v>0</v>
      </c>
      <c r="I19" s="3"/>
      <c r="J19" s="3"/>
      <c r="K19" s="3"/>
    </row>
    <row r="20" spans="1:1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 x14ac:dyDescent="0.25">
      <c r="A21" s="34" t="s">
        <v>169</v>
      </c>
      <c r="B21" s="34"/>
      <c r="C21" s="3"/>
      <c r="D21" s="3"/>
      <c r="E21" s="3"/>
      <c r="F21" s="3"/>
      <c r="G21" s="18">
        <f>SUM(G10:G20)</f>
        <v>1237.2</v>
      </c>
      <c r="H21" s="3"/>
      <c r="I21" s="3"/>
      <c r="J21" s="3"/>
      <c r="K21" s="18">
        <f>SUM(K10:K20)</f>
        <v>70.099999999999994</v>
      </c>
    </row>
    <row r="22" spans="1:11" x14ac:dyDescent="0.25">
      <c r="A22" s="34" t="s">
        <v>170</v>
      </c>
      <c r="B22" s="34"/>
      <c r="C22" s="3"/>
      <c r="D22" s="3"/>
      <c r="E22" s="3"/>
      <c r="F22" s="3"/>
      <c r="G22" s="18">
        <f>G23-G21</f>
        <v>62.799999999999955</v>
      </c>
      <c r="H22" s="3"/>
      <c r="I22" s="3"/>
      <c r="J22" s="3"/>
      <c r="K22" s="18">
        <f>K23-K21</f>
        <v>4.9000000000000057</v>
      </c>
    </row>
    <row r="23" spans="1:11" x14ac:dyDescent="0.25">
      <c r="A23" s="36" t="s">
        <v>171</v>
      </c>
      <c r="B23" s="36"/>
      <c r="C23" s="20"/>
      <c r="D23" s="20"/>
      <c r="E23" s="20"/>
      <c r="F23" s="20"/>
      <c r="G23" s="20">
        <v>1300</v>
      </c>
      <c r="H23" s="20"/>
      <c r="I23" s="20"/>
      <c r="J23" s="20"/>
      <c r="K23" s="20">
        <v>75</v>
      </c>
    </row>
    <row r="26" spans="1:11" x14ac:dyDescent="0.25">
      <c r="A26" s="17" t="s">
        <v>160</v>
      </c>
      <c r="B26" s="17" t="s">
        <v>161</v>
      </c>
      <c r="C26" s="17" t="s">
        <v>162</v>
      </c>
      <c r="D26" s="37" t="s">
        <v>173</v>
      </c>
      <c r="E26" s="37"/>
      <c r="F26" s="37"/>
      <c r="G26" s="37"/>
      <c r="H26" s="37" t="s">
        <v>174</v>
      </c>
      <c r="I26" s="37"/>
      <c r="J26" s="37"/>
      <c r="K26" s="37"/>
    </row>
    <row r="27" spans="1:11" x14ac:dyDescent="0.25">
      <c r="A27" s="17"/>
      <c r="B27" s="17" t="s">
        <v>164</v>
      </c>
      <c r="C27" s="17" t="s">
        <v>28</v>
      </c>
      <c r="D27" s="17" t="s">
        <v>10</v>
      </c>
      <c r="E27" s="17" t="s">
        <v>165</v>
      </c>
      <c r="F27" s="17" t="s">
        <v>166</v>
      </c>
      <c r="G27" s="17" t="s">
        <v>11</v>
      </c>
      <c r="H27" s="17" t="s">
        <v>10</v>
      </c>
      <c r="I27" s="17" t="s">
        <v>165</v>
      </c>
      <c r="J27" s="17" t="s">
        <v>166</v>
      </c>
      <c r="K27" s="17" t="s">
        <v>11</v>
      </c>
    </row>
    <row r="28" spans="1:11" x14ac:dyDescent="0.25">
      <c r="A28" s="17"/>
      <c r="B28" s="17"/>
      <c r="C28" s="17"/>
      <c r="D28" s="17" t="s">
        <v>55</v>
      </c>
      <c r="E28" s="17" t="s">
        <v>55</v>
      </c>
      <c r="F28" s="17" t="s">
        <v>55</v>
      </c>
      <c r="G28" s="17" t="s">
        <v>30</v>
      </c>
      <c r="H28" s="17" t="s">
        <v>55</v>
      </c>
      <c r="I28" s="17" t="s">
        <v>55</v>
      </c>
      <c r="J28" s="17" t="s">
        <v>55</v>
      </c>
      <c r="K28" s="17" t="s">
        <v>30</v>
      </c>
    </row>
    <row r="29" spans="1:1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1:11" x14ac:dyDescent="0.25">
      <c r="A30" s="17" t="s">
        <v>167</v>
      </c>
      <c r="B30" s="3"/>
      <c r="C30" s="3"/>
      <c r="D30" s="3">
        <v>0</v>
      </c>
      <c r="E30" s="3"/>
      <c r="F30" s="3"/>
      <c r="G30" s="3"/>
      <c r="H30" s="3">
        <v>0</v>
      </c>
      <c r="I30" s="3"/>
      <c r="J30" s="3"/>
      <c r="K30" s="3"/>
    </row>
    <row r="31" spans="1:11" x14ac:dyDescent="0.25">
      <c r="A31" s="17"/>
      <c r="B31" s="3"/>
      <c r="C31" s="3">
        <v>10</v>
      </c>
      <c r="D31" s="3"/>
      <c r="E31" s="3">
        <f>D30+D32</f>
        <v>3</v>
      </c>
      <c r="F31" s="3">
        <f>E31/2</f>
        <v>1.5</v>
      </c>
      <c r="G31" s="18">
        <f>C31*F31</f>
        <v>15</v>
      </c>
      <c r="H31" s="3"/>
      <c r="I31" s="3">
        <f>H30+H32</f>
        <v>2.7</v>
      </c>
      <c r="J31" s="3">
        <f>I31/2</f>
        <v>1.35</v>
      </c>
      <c r="K31" s="18">
        <f>C31*J31</f>
        <v>13.5</v>
      </c>
    </row>
    <row r="32" spans="1:11" x14ac:dyDescent="0.25">
      <c r="A32" s="17">
        <v>1</v>
      </c>
      <c r="B32" s="3"/>
      <c r="C32" s="3"/>
      <c r="D32" s="3">
        <v>3</v>
      </c>
      <c r="E32" s="3"/>
      <c r="F32" s="3"/>
      <c r="G32" s="3"/>
      <c r="H32" s="3">
        <v>2.7</v>
      </c>
      <c r="I32" s="3"/>
      <c r="J32" s="3"/>
      <c r="K32" s="3"/>
    </row>
    <row r="33" spans="1:11" x14ac:dyDescent="0.25">
      <c r="A33" s="17"/>
      <c r="B33" s="3"/>
      <c r="C33" s="3">
        <v>15</v>
      </c>
      <c r="D33" s="3"/>
      <c r="E33" s="3">
        <f>D32+D34</f>
        <v>6</v>
      </c>
      <c r="F33" s="3">
        <f>E33/2</f>
        <v>3</v>
      </c>
      <c r="G33" s="3">
        <f>C33*F33</f>
        <v>45</v>
      </c>
      <c r="H33" s="3"/>
      <c r="I33" s="3">
        <f>H32+H34</f>
        <v>5.9</v>
      </c>
      <c r="J33" s="3">
        <f>I33/2</f>
        <v>2.95</v>
      </c>
      <c r="K33" s="18">
        <f>C33*J33</f>
        <v>44.25</v>
      </c>
    </row>
    <row r="34" spans="1:11" x14ac:dyDescent="0.25">
      <c r="A34" s="17">
        <v>2</v>
      </c>
      <c r="B34" s="3"/>
      <c r="C34" s="3"/>
      <c r="D34" s="3">
        <v>3</v>
      </c>
      <c r="E34" s="3"/>
      <c r="F34" s="3"/>
      <c r="G34" s="3"/>
      <c r="H34" s="18">
        <v>3.2</v>
      </c>
      <c r="I34" s="3"/>
      <c r="J34" s="3"/>
      <c r="K34" s="3"/>
    </row>
    <row r="35" spans="1:11" x14ac:dyDescent="0.25">
      <c r="A35" s="17"/>
      <c r="B35" s="3"/>
      <c r="C35" s="3">
        <v>15</v>
      </c>
      <c r="D35" s="3"/>
      <c r="E35" s="3">
        <f>D34+D36</f>
        <v>6</v>
      </c>
      <c r="F35" s="3">
        <f>E35/2</f>
        <v>3</v>
      </c>
      <c r="G35" s="3">
        <f>C35*F35</f>
        <v>45</v>
      </c>
      <c r="H35" s="3"/>
      <c r="I35" s="3">
        <f>H34+H36</f>
        <v>6.5</v>
      </c>
      <c r="J35" s="3">
        <f>I35/2</f>
        <v>3.25</v>
      </c>
      <c r="K35" s="18">
        <f>C35*J35</f>
        <v>48.75</v>
      </c>
    </row>
    <row r="36" spans="1:11" x14ac:dyDescent="0.25">
      <c r="A36" s="17">
        <v>3</v>
      </c>
      <c r="B36" s="7"/>
      <c r="C36" s="3"/>
      <c r="D36" s="3">
        <v>3</v>
      </c>
      <c r="E36" s="3"/>
      <c r="F36" s="3"/>
      <c r="G36" s="3"/>
      <c r="H36" s="3">
        <v>3.3</v>
      </c>
      <c r="I36" s="3"/>
      <c r="J36" s="3"/>
      <c r="K36" s="3"/>
    </row>
    <row r="37" spans="1:11" x14ac:dyDescent="0.25">
      <c r="A37" s="17"/>
      <c r="B37" s="3"/>
      <c r="C37" s="3">
        <v>15</v>
      </c>
      <c r="D37" s="3"/>
      <c r="E37" s="3">
        <f>D36+D38</f>
        <v>6</v>
      </c>
      <c r="F37" s="3">
        <f>E37/2</f>
        <v>3</v>
      </c>
      <c r="G37" s="3">
        <f>C37*F37</f>
        <v>45</v>
      </c>
      <c r="H37" s="3"/>
      <c r="I37" s="3">
        <f>H36+H38</f>
        <v>7.6</v>
      </c>
      <c r="J37" s="3">
        <f>I37/2</f>
        <v>3.8</v>
      </c>
      <c r="K37" s="18">
        <f>C37*J37</f>
        <v>57</v>
      </c>
    </row>
    <row r="38" spans="1:11" x14ac:dyDescent="0.25">
      <c r="A38" s="17">
        <v>4</v>
      </c>
      <c r="B38" s="3"/>
      <c r="C38" s="3"/>
      <c r="D38" s="3">
        <v>3</v>
      </c>
      <c r="E38" s="3"/>
      <c r="F38" s="3"/>
      <c r="G38" s="3"/>
      <c r="H38" s="18">
        <v>4.3</v>
      </c>
      <c r="I38" s="3"/>
      <c r="J38" s="3"/>
      <c r="K38" s="3"/>
    </row>
    <row r="39" spans="1:11" x14ac:dyDescent="0.25">
      <c r="A39" s="17"/>
      <c r="B39" s="3"/>
      <c r="C39" s="3">
        <v>13</v>
      </c>
      <c r="D39" s="3"/>
      <c r="E39" s="3">
        <f>D38+D40</f>
        <v>3</v>
      </c>
      <c r="F39" s="3">
        <f>E39/2</f>
        <v>1.5</v>
      </c>
      <c r="G39" s="18">
        <f>C39*F39</f>
        <v>19.5</v>
      </c>
      <c r="H39" s="3"/>
      <c r="I39" s="3">
        <f>H38+H40</f>
        <v>4.3</v>
      </c>
      <c r="J39" s="3">
        <f>I39/2</f>
        <v>2.15</v>
      </c>
      <c r="K39" s="19">
        <f>C39*J39</f>
        <v>27.95</v>
      </c>
    </row>
    <row r="40" spans="1:11" x14ac:dyDescent="0.25">
      <c r="A40" s="17" t="s">
        <v>168</v>
      </c>
      <c r="B40" s="3"/>
      <c r="C40" s="3"/>
      <c r="D40" s="3">
        <v>0</v>
      </c>
      <c r="E40" s="3"/>
      <c r="F40" s="3"/>
      <c r="G40" s="3"/>
      <c r="H40" s="3">
        <v>0</v>
      </c>
      <c r="I40" s="3"/>
      <c r="J40" s="3"/>
      <c r="K40" s="3"/>
    </row>
    <row r="41" spans="1:1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</row>
    <row r="42" spans="1:11" x14ac:dyDescent="0.25">
      <c r="A42" s="34" t="s">
        <v>169</v>
      </c>
      <c r="B42" s="34"/>
      <c r="C42" s="3"/>
      <c r="D42" s="3"/>
      <c r="E42" s="3"/>
      <c r="F42" s="3"/>
      <c r="G42" s="18">
        <f>SUM(G31:G41)</f>
        <v>169.5</v>
      </c>
      <c r="H42" s="3"/>
      <c r="I42" s="3"/>
      <c r="J42" s="3"/>
      <c r="K42" s="18">
        <f>SUM(K31:K41)</f>
        <v>191.45</v>
      </c>
    </row>
    <row r="43" spans="1:11" x14ac:dyDescent="0.25">
      <c r="A43" s="34" t="s">
        <v>170</v>
      </c>
      <c r="B43" s="34"/>
      <c r="C43" s="3"/>
      <c r="D43" s="3"/>
      <c r="E43" s="3"/>
      <c r="F43" s="3"/>
      <c r="G43" s="18">
        <f>G44-G42</f>
        <v>5.5</v>
      </c>
      <c r="H43" s="3"/>
      <c r="I43" s="3"/>
      <c r="J43" s="3"/>
      <c r="K43" s="18">
        <f>K44-K42</f>
        <v>8.5500000000000114</v>
      </c>
    </row>
    <row r="44" spans="1:11" x14ac:dyDescent="0.25">
      <c r="A44" s="36" t="s">
        <v>171</v>
      </c>
      <c r="B44" s="36"/>
      <c r="C44" s="20"/>
      <c r="D44" s="20"/>
      <c r="E44" s="20"/>
      <c r="F44" s="20"/>
      <c r="G44" s="20">
        <v>175</v>
      </c>
      <c r="H44" s="20"/>
      <c r="I44" s="20"/>
      <c r="J44" s="20"/>
      <c r="K44" s="20">
        <v>200</v>
      </c>
    </row>
  </sheetData>
  <mergeCells count="14">
    <mergeCell ref="D26:G26"/>
    <mergeCell ref="H26:K26"/>
    <mergeCell ref="A42:B42"/>
    <mergeCell ref="A1:J1"/>
    <mergeCell ref="A2:J2"/>
    <mergeCell ref="A3:J3"/>
    <mergeCell ref="A4:D4"/>
    <mergeCell ref="D5:G5"/>
    <mergeCell ref="H5:K5"/>
    <mergeCell ref="A43:B43"/>
    <mergeCell ref="A44:B44"/>
    <mergeCell ref="A21:B21"/>
    <mergeCell ref="A22:B22"/>
    <mergeCell ref="A23:B23"/>
  </mergeCells>
  <pageMargins left="0.70866141732283472" right="0.70866141732283472" top="0.78740157480314965" bottom="0.78740157480314965" header="0.31496062992125984" footer="0.31496062992125984"/>
  <pageSetup paperSize="9" scale="86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0"/>
  <sheetViews>
    <sheetView tabSelected="1" workbookViewId="0">
      <selection activeCell="A20" sqref="A1:F20"/>
    </sheetView>
  </sheetViews>
  <sheetFormatPr defaultRowHeight="15" x14ac:dyDescent="0.25"/>
  <cols>
    <col min="1" max="1" width="16.140625" bestFit="1" customWidth="1"/>
    <col min="2" max="2" width="40.7109375" customWidth="1"/>
    <col min="3" max="6" width="15.7109375" customWidth="1"/>
  </cols>
  <sheetData>
    <row r="1" spans="1:6" x14ac:dyDescent="0.25">
      <c r="A1" s="34" t="s">
        <v>135</v>
      </c>
      <c r="B1" s="34"/>
      <c r="C1" s="34"/>
      <c r="D1" s="34"/>
      <c r="E1" s="34"/>
      <c r="F1" s="34"/>
    </row>
    <row r="2" spans="1:6" x14ac:dyDescent="0.25">
      <c r="A2" s="34" t="s">
        <v>198</v>
      </c>
      <c r="B2" s="34"/>
      <c r="C2" s="34"/>
      <c r="D2" s="34"/>
      <c r="E2" s="34"/>
      <c r="F2" s="34"/>
    </row>
    <row r="4" spans="1:6" x14ac:dyDescent="0.25">
      <c r="A4" t="s">
        <v>180</v>
      </c>
      <c r="B4" t="s">
        <v>181</v>
      </c>
      <c r="C4" s="3" t="s">
        <v>182</v>
      </c>
      <c r="D4" s="3" t="s">
        <v>183</v>
      </c>
      <c r="E4" s="3" t="s">
        <v>184</v>
      </c>
      <c r="F4" s="3" t="s">
        <v>185</v>
      </c>
    </row>
    <row r="5" spans="1:6" x14ac:dyDescent="0.25">
      <c r="C5" s="3" t="s">
        <v>30</v>
      </c>
      <c r="D5" s="3" t="s">
        <v>30</v>
      </c>
      <c r="E5" s="3" t="s">
        <v>30</v>
      </c>
    </row>
    <row r="7" spans="1:6" x14ac:dyDescent="0.25">
      <c r="A7" t="s">
        <v>27</v>
      </c>
      <c r="B7" t="s">
        <v>186</v>
      </c>
      <c r="C7" s="3">
        <v>68</v>
      </c>
      <c r="D7" s="3"/>
      <c r="E7" s="3">
        <v>68</v>
      </c>
      <c r="F7" s="3"/>
    </row>
    <row r="8" spans="1:6" x14ac:dyDescent="0.25">
      <c r="A8" t="s">
        <v>33</v>
      </c>
      <c r="B8" t="s">
        <v>187</v>
      </c>
      <c r="C8" s="3">
        <v>13.5</v>
      </c>
      <c r="D8" s="3"/>
      <c r="E8" s="3">
        <v>81.5</v>
      </c>
      <c r="F8" s="3"/>
    </row>
    <row r="9" spans="1:6" x14ac:dyDescent="0.25">
      <c r="A9" t="s">
        <v>37</v>
      </c>
      <c r="B9" t="s">
        <v>188</v>
      </c>
      <c r="C9" s="3">
        <v>47</v>
      </c>
      <c r="D9" s="3"/>
      <c r="E9" s="3">
        <v>128.5</v>
      </c>
      <c r="F9" s="3"/>
    </row>
    <row r="10" spans="1:6" x14ac:dyDescent="0.25">
      <c r="A10" t="s">
        <v>43</v>
      </c>
      <c r="B10" t="s">
        <v>189</v>
      </c>
      <c r="C10" s="3">
        <v>28</v>
      </c>
      <c r="D10" s="3"/>
      <c r="E10" s="3">
        <v>156</v>
      </c>
      <c r="F10" s="3"/>
    </row>
    <row r="11" spans="1:6" x14ac:dyDescent="0.25">
      <c r="A11" t="s">
        <v>74</v>
      </c>
      <c r="B11" t="s">
        <v>190</v>
      </c>
      <c r="C11" s="3"/>
      <c r="D11" s="3">
        <v>-75</v>
      </c>
      <c r="E11" s="3">
        <v>81.5</v>
      </c>
      <c r="F11" s="3"/>
    </row>
    <row r="12" spans="1:6" x14ac:dyDescent="0.25">
      <c r="A12" t="s">
        <v>78</v>
      </c>
      <c r="B12" t="s">
        <v>191</v>
      </c>
      <c r="C12" s="3"/>
      <c r="D12" s="21">
        <v>-107.5</v>
      </c>
      <c r="E12" s="3">
        <v>-26</v>
      </c>
      <c r="F12" s="3" t="s">
        <v>192</v>
      </c>
    </row>
    <row r="13" spans="1:6" x14ac:dyDescent="0.25">
      <c r="A13" t="s">
        <v>83</v>
      </c>
      <c r="B13" t="s">
        <v>193</v>
      </c>
      <c r="C13" s="3"/>
      <c r="D13" s="3">
        <v>-7</v>
      </c>
      <c r="E13" s="3">
        <v>-33</v>
      </c>
    </row>
    <row r="14" spans="1:6" x14ac:dyDescent="0.25">
      <c r="A14" t="s">
        <v>85</v>
      </c>
      <c r="B14" t="s">
        <v>194</v>
      </c>
      <c r="C14" s="3"/>
      <c r="D14" s="3">
        <v>-28</v>
      </c>
      <c r="E14" s="3">
        <v>-61</v>
      </c>
      <c r="F14" s="3"/>
    </row>
    <row r="15" spans="1:6" x14ac:dyDescent="0.25">
      <c r="A15" t="s">
        <v>86</v>
      </c>
      <c r="B15" t="s">
        <v>195</v>
      </c>
      <c r="C15" s="3"/>
      <c r="D15" s="3">
        <v>-19</v>
      </c>
      <c r="E15" s="3">
        <v>-80</v>
      </c>
      <c r="F15" s="3"/>
    </row>
    <row r="16" spans="1:6" x14ac:dyDescent="0.25">
      <c r="A16" t="s">
        <v>89</v>
      </c>
      <c r="B16" t="s">
        <v>196</v>
      </c>
      <c r="C16" s="3">
        <v>25</v>
      </c>
      <c r="D16" s="3"/>
      <c r="E16" s="3">
        <v>25</v>
      </c>
      <c r="F16" s="3"/>
    </row>
    <row r="17" spans="1:6" x14ac:dyDescent="0.25">
      <c r="B17" s="4" t="s">
        <v>197</v>
      </c>
      <c r="C17" s="20">
        <v>181.5</v>
      </c>
      <c r="D17" s="20">
        <v>236.5</v>
      </c>
      <c r="E17" s="20">
        <v>-55</v>
      </c>
      <c r="F17" s="3" t="s">
        <v>192</v>
      </c>
    </row>
    <row r="20" spans="1:6" x14ac:dyDescent="0.25">
      <c r="A20" s="38" t="s">
        <v>312</v>
      </c>
      <c r="B20" s="38"/>
      <c r="C20" s="38"/>
      <c r="D20" s="38"/>
      <c r="E20" s="38"/>
      <c r="F20" s="38"/>
    </row>
  </sheetData>
  <mergeCells count="3">
    <mergeCell ref="A20:F20"/>
    <mergeCell ref="A1:F1"/>
    <mergeCell ref="A2:F2"/>
  </mergeCells>
  <printOptions horizontalCentered="1"/>
  <pageMargins left="0.70866141732283472" right="0.70866141732283472" top="1.3779527559055118" bottom="0.7874015748031496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5</vt:i4>
      </vt:variant>
      <vt:variant>
        <vt:lpstr>Pojmenované oblasti</vt:lpstr>
      </vt:variant>
      <vt:variant>
        <vt:i4>4</vt:i4>
      </vt:variant>
    </vt:vector>
  </HeadingPairs>
  <TitlesOfParts>
    <vt:vector size="9" baseType="lpstr">
      <vt:lpstr>REKAPITULACE</vt:lpstr>
      <vt:lpstr>SO 1 ODBAHNĚNÍ</vt:lpstr>
      <vt:lpstr>SO 2 STAVEBNÍ ÚPRAVY</vt:lpstr>
      <vt:lpstr>VÝKAZ VÝMĚR</vt:lpstr>
      <vt:lpstr>BILANCE ZEMNÍCH PRACÍ</vt:lpstr>
      <vt:lpstr>'BILANCE ZEMNÍCH PRACÍ'!Oblast_tisku</vt:lpstr>
      <vt:lpstr>'SO 1 ODBAHNĚNÍ'!Oblast_tisku</vt:lpstr>
      <vt:lpstr>'SO 2 STAVEBNÍ ÚPRAVY'!Oblast_tisku</vt:lpstr>
      <vt:lpstr>'VÝKAZ VÝMĚR'!Oblast_tisku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Jaromír Parolek</dc:creator>
  <cp:lastModifiedBy>Jaromír Parolek</cp:lastModifiedBy>
  <cp:lastPrinted>2017-01-25T13:49:41Z</cp:lastPrinted>
  <dcterms:created xsi:type="dcterms:W3CDTF">2016-11-24T16:00:00Z</dcterms:created>
  <dcterms:modified xsi:type="dcterms:W3CDTF">2017-01-25T13:49:48Z</dcterms:modified>
</cp:coreProperties>
</file>